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1730" tabRatio="903" activeTab="10"/>
  </bookViews>
  <sheets>
    <sheet name="Прил 1 источник" sheetId="65" r:id="rId1"/>
    <sheet name="Прил 2 ист." sheetId="66" r:id="rId2"/>
    <sheet name="Прил 3 норматив" sheetId="48" r:id="rId3"/>
    <sheet name="Пр 4 доход на 2026г" sheetId="1" r:id="rId4"/>
    <sheet name="Пр 5 доход 26-27" sheetId="52" r:id="rId5"/>
    <sheet name="Пр 6 функ" sheetId="26" r:id="rId6"/>
    <sheet name="Пр 7 вед" sheetId="46" r:id="rId7"/>
    <sheet name="Пр 8 функ 25-26" sheetId="31" r:id="rId8"/>
    <sheet name="Пр9 ведм 25-26" sheetId="32" r:id="rId9"/>
    <sheet name="Пр10 КЦП" sheetId="4" r:id="rId10"/>
    <sheet name="Пр 11 КЦП 25-26" sheetId="33" r:id="rId11"/>
    <sheet name="Пр 12 ФП" sheetId="50" r:id="rId12"/>
    <sheet name="Пр 13 ФП 27-28" sheetId="53" r:id="rId13"/>
    <sheet name="Пр 14 сбал" sheetId="54" r:id="rId14"/>
    <sheet name="Пр 15 сбал 27-28" sheetId="56" r:id="rId15"/>
    <sheet name="Пр 16 " sheetId="74" r:id="rId16"/>
    <sheet name="Пр 17 ВУС" sheetId="59" r:id="rId17"/>
    <sheet name="Пр 18 ВУС 27-28" sheetId="60" r:id="rId18"/>
    <sheet name="Пр 19 ком" sheetId="61" r:id="rId19"/>
    <sheet name="Пр 20 ком 27-28" sheetId="62" r:id="rId20"/>
    <sheet name="Пр 21" sheetId="63" r:id="rId21"/>
    <sheet name="Пр 22" sheetId="64" r:id="rId22"/>
    <sheet name="Пр 23 об" sheetId="72" r:id="rId23"/>
    <sheet name="Пр 24 вмд" sheetId="73" r:id="rId24"/>
    <sheet name="Пр 25" sheetId="75" r:id="rId25"/>
  </sheets>
  <definedNames>
    <definedName name="_xlnm._FilterDatabase" localSheetId="5" hidden="1">'Пр 6 функ'!$A$11:$F$970</definedName>
    <definedName name="_xlnm._FilterDatabase" localSheetId="6" hidden="1">'Пр 7 вед'!$B$11:$G$1012</definedName>
    <definedName name="_xlnm._FilterDatabase" localSheetId="7" hidden="1">'Пр 8 функ 25-26'!$A$11:$E$888</definedName>
    <definedName name="_xlnm._FilterDatabase" localSheetId="8" hidden="1">'Пр9 ведм 25-26'!$B$11:$G$1012</definedName>
    <definedName name="_xlnm.Print_Titles" localSheetId="10">'Пр 11 КЦП 25-26'!$14:$15</definedName>
    <definedName name="_xlnm.Print_Titles" localSheetId="6">'Пр 7 вед'!$11:$11</definedName>
    <definedName name="_xlnm.Print_Titles" localSheetId="7">'Пр 8 функ 25-26'!$11:$11</definedName>
    <definedName name="_xlnm.Print_Titles" localSheetId="9">'Пр10 КЦП'!$14:$15</definedName>
    <definedName name="_xlnm.Print_Titles" localSheetId="8">'Пр9 ведм 25-26'!$11:$11</definedName>
    <definedName name="_xlnm.Print_Area" localSheetId="10">'Пр 11 КЦП 25-26'!$A$1:$E$67</definedName>
    <definedName name="_xlnm.Print_Area" localSheetId="3">'Пр 4 доход на 2026г'!$A$1:$C$101</definedName>
    <definedName name="_xlnm.Print_Area" localSheetId="4">'Пр 5 доход 26-27'!$A$1:$D$102</definedName>
    <definedName name="_xlnm.Print_Area" localSheetId="5">'Пр 6 функ'!$A$1:$F$970</definedName>
    <definedName name="_xlnm.Print_Area" localSheetId="6">'Пр 7 вед'!$A$1:$G$1012</definedName>
    <definedName name="_xlnm.Print_Area" localSheetId="7">'Пр 8 функ 25-26'!$A$1:$G$970</definedName>
    <definedName name="_xlnm.Print_Area" localSheetId="9">'Пр10 КЦП'!$A$1:$D$67</definedName>
    <definedName name="_xlnm.Print_Area" localSheetId="8">'Пр9 ведм 25-26'!$A$1:$H$1012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73" l="1"/>
  <c r="E19" i="73"/>
  <c r="C19" i="73"/>
  <c r="B19" i="73"/>
  <c r="D16" i="73"/>
  <c r="D19" i="73" s="1"/>
  <c r="N31" i="72"/>
  <c r="M31" i="72"/>
  <c r="L31" i="72"/>
  <c r="D18" i="74"/>
  <c r="E11" i="74"/>
  <c r="E12" i="74" s="1"/>
  <c r="D11" i="74"/>
  <c r="D12" i="74" s="1"/>
  <c r="E10" i="74"/>
  <c r="D10" i="74"/>
  <c r="I231" i="46" l="1"/>
  <c r="I12" i="31" l="1"/>
  <c r="H774" i="46"/>
  <c r="H12" i="31" l="1"/>
  <c r="I1012" i="46"/>
  <c r="I1011" i="46"/>
  <c r="H1010" i="46"/>
  <c r="I1008" i="46"/>
  <c r="I1007" i="46"/>
  <c r="H1006" i="46"/>
  <c r="I1004" i="46"/>
  <c r="H1003" i="46"/>
  <c r="I1001" i="46"/>
  <c r="I1000" i="46"/>
  <c r="H999" i="46"/>
  <c r="H998" i="46" s="1"/>
  <c r="I997" i="46"/>
  <c r="H996" i="46"/>
  <c r="I994" i="46"/>
  <c r="I993" i="46"/>
  <c r="H992" i="46"/>
  <c r="H991" i="46" s="1"/>
  <c r="I986" i="46"/>
  <c r="I985" i="46"/>
  <c r="H984" i="46"/>
  <c r="I983" i="46"/>
  <c r="H982" i="46"/>
  <c r="I980" i="46"/>
  <c r="I979" i="46"/>
  <c r="H978" i="46"/>
  <c r="H977" i="46" s="1"/>
  <c r="I976" i="46"/>
  <c r="H975" i="46"/>
  <c r="I973" i="46"/>
  <c r="I972" i="46"/>
  <c r="H971" i="46"/>
  <c r="I967" i="46"/>
  <c r="I966" i="46"/>
  <c r="H965" i="46"/>
  <c r="H964" i="46" s="1"/>
  <c r="H963" i="46" s="1"/>
  <c r="I962" i="46"/>
  <c r="H961" i="46"/>
  <c r="I959" i="46"/>
  <c r="H958" i="46"/>
  <c r="H957" i="46" s="1"/>
  <c r="I956" i="46"/>
  <c r="I955" i="46"/>
  <c r="H954" i="46"/>
  <c r="H953" i="46" s="1"/>
  <c r="I947" i="46"/>
  <c r="H946" i="46"/>
  <c r="H945" i="46" s="1"/>
  <c r="I944" i="46"/>
  <c r="H943" i="46"/>
  <c r="I937" i="46"/>
  <c r="H936" i="46"/>
  <c r="H935" i="46" s="1"/>
  <c r="H934" i="46" s="1"/>
  <c r="H933" i="46" s="1"/>
  <c r="I931" i="46"/>
  <c r="H930" i="46"/>
  <c r="H929" i="46" s="1"/>
  <c r="H928" i="46" s="1"/>
  <c r="H927" i="46" s="1"/>
  <c r="I924" i="46"/>
  <c r="H923" i="46"/>
  <c r="H922" i="46" s="1"/>
  <c r="I920" i="46"/>
  <c r="H919" i="46"/>
  <c r="I916" i="46"/>
  <c r="H915" i="46"/>
  <c r="I912" i="46"/>
  <c r="H911" i="46"/>
  <c r="I910" i="46"/>
  <c r="H909" i="46"/>
  <c r="I906" i="46"/>
  <c r="H905" i="46"/>
  <c r="H904" i="46" s="1"/>
  <c r="I903" i="46"/>
  <c r="H902" i="46"/>
  <c r="H901" i="46" s="1"/>
  <c r="I896" i="46"/>
  <c r="H895" i="46"/>
  <c r="H894" i="46" s="1"/>
  <c r="H893" i="46" s="1"/>
  <c r="I891" i="46"/>
  <c r="H890" i="46"/>
  <c r="I884" i="46"/>
  <c r="H883" i="46"/>
  <c r="H882" i="46" s="1"/>
  <c r="H881" i="46" s="1"/>
  <c r="I880" i="46"/>
  <c r="H879" i="46"/>
  <c r="H878" i="46" s="1"/>
  <c r="I873" i="46"/>
  <c r="H872" i="46"/>
  <c r="I868" i="46"/>
  <c r="H866" i="46"/>
  <c r="H865" i="46" s="1"/>
  <c r="I864" i="46"/>
  <c r="I863" i="46"/>
  <c r="H862" i="46"/>
  <c r="H861" i="46" s="1"/>
  <c r="I858" i="46"/>
  <c r="H857" i="46"/>
  <c r="I851" i="46"/>
  <c r="H850" i="46"/>
  <c r="I844" i="46"/>
  <c r="H843" i="46"/>
  <c r="I839" i="46"/>
  <c r="H838" i="46"/>
  <c r="H837" i="46" s="1"/>
  <c r="H836" i="46" s="1"/>
  <c r="I835" i="46"/>
  <c r="I834" i="46"/>
  <c r="H833" i="46"/>
  <c r="H832" i="46" s="1"/>
  <c r="I819" i="46"/>
  <c r="H818" i="46"/>
  <c r="I810" i="46"/>
  <c r="I809" i="46"/>
  <c r="H808" i="46"/>
  <c r="H807" i="46" s="1"/>
  <c r="I805" i="46"/>
  <c r="H804" i="46"/>
  <c r="I800" i="46"/>
  <c r="I799" i="46"/>
  <c r="H798" i="46"/>
  <c r="I795" i="46"/>
  <c r="I794" i="46"/>
  <c r="H793" i="46"/>
  <c r="H792" i="46" s="1"/>
  <c r="I790" i="46"/>
  <c r="I789" i="46"/>
  <c r="H788" i="46"/>
  <c r="I783" i="46"/>
  <c r="H782" i="46"/>
  <c r="I779" i="46"/>
  <c r="H778" i="46"/>
  <c r="I775" i="46"/>
  <c r="H773" i="46"/>
  <c r="I772" i="46"/>
  <c r="H771" i="46"/>
  <c r="I768" i="46"/>
  <c r="H767" i="46"/>
  <c r="I763" i="46"/>
  <c r="H762" i="46"/>
  <c r="H761" i="46" s="1"/>
  <c r="I756" i="46"/>
  <c r="H755" i="46"/>
  <c r="I752" i="46"/>
  <c r="H751" i="46"/>
  <c r="I748" i="46"/>
  <c r="H747" i="46"/>
  <c r="I742" i="46"/>
  <c r="H741" i="46"/>
  <c r="I735" i="46"/>
  <c r="H734" i="46"/>
  <c r="H733" i="46" s="1"/>
  <c r="I729" i="46"/>
  <c r="I728" i="46"/>
  <c r="H727" i="46"/>
  <c r="I724" i="46"/>
  <c r="H723" i="46"/>
  <c r="I718" i="46"/>
  <c r="H717" i="46"/>
  <c r="H716" i="46" s="1"/>
  <c r="I714" i="46"/>
  <c r="H713" i="46"/>
  <c r="H712" i="46" s="1"/>
  <c r="I710" i="46"/>
  <c r="I709" i="46"/>
  <c r="H708" i="46"/>
  <c r="I704" i="46"/>
  <c r="H703" i="46"/>
  <c r="H702" i="46" s="1"/>
  <c r="I700" i="46"/>
  <c r="I699" i="46"/>
  <c r="H698" i="46"/>
  <c r="I696" i="46"/>
  <c r="I695" i="46"/>
  <c r="H694" i="46"/>
  <c r="I689" i="46"/>
  <c r="H688" i="46"/>
  <c r="I686" i="46"/>
  <c r="I685" i="46"/>
  <c r="H684" i="46"/>
  <c r="I678" i="46"/>
  <c r="I677" i="46"/>
  <c r="H676" i="46"/>
  <c r="I674" i="46"/>
  <c r="I673" i="46"/>
  <c r="H672" i="46"/>
  <c r="I669" i="46"/>
  <c r="H668" i="46"/>
  <c r="H666" i="46" s="1"/>
  <c r="I665" i="46"/>
  <c r="H664" i="46"/>
  <c r="I661" i="46"/>
  <c r="I660" i="46"/>
  <c r="H659" i="46"/>
  <c r="H658" i="46" s="1"/>
  <c r="I656" i="46"/>
  <c r="H655" i="46"/>
  <c r="H654" i="46" s="1"/>
  <c r="I652" i="46"/>
  <c r="H651" i="46"/>
  <c r="I649" i="46"/>
  <c r="H648" i="46"/>
  <c r="I643" i="46"/>
  <c r="H642" i="46"/>
  <c r="I638" i="46"/>
  <c r="H637" i="46"/>
  <c r="H636" i="46" s="1"/>
  <c r="I633" i="46"/>
  <c r="H632" i="46"/>
  <c r="I628" i="46"/>
  <c r="I627" i="46"/>
  <c r="H626" i="46"/>
  <c r="I623" i="46"/>
  <c r="I622" i="46"/>
  <c r="I621" i="46"/>
  <c r="H620" i="46"/>
  <c r="I618" i="46"/>
  <c r="I617" i="46"/>
  <c r="I616" i="46"/>
  <c r="H615" i="46"/>
  <c r="I613" i="46"/>
  <c r="H612" i="46"/>
  <c r="I610" i="46"/>
  <c r="I609" i="46"/>
  <c r="H608" i="46"/>
  <c r="I605" i="46"/>
  <c r="I604" i="46"/>
  <c r="H603" i="46"/>
  <c r="H602" i="46" s="1"/>
  <c r="I600" i="46"/>
  <c r="H599" i="46"/>
  <c r="H598" i="46" s="1"/>
  <c r="I596" i="46"/>
  <c r="H595" i="46"/>
  <c r="H594" i="46" s="1"/>
  <c r="I593" i="46"/>
  <c r="I592" i="46"/>
  <c r="H591" i="46"/>
  <c r="H590" i="46" s="1"/>
  <c r="I585" i="46"/>
  <c r="H584" i="46"/>
  <c r="I582" i="46"/>
  <c r="H581" i="46"/>
  <c r="H580" i="46" s="1"/>
  <c r="I578" i="46"/>
  <c r="H577" i="46"/>
  <c r="H576" i="46" s="1"/>
  <c r="I575" i="46"/>
  <c r="H574" i="46"/>
  <c r="I572" i="46"/>
  <c r="H571" i="46"/>
  <c r="H570" i="46" s="1"/>
  <c r="I567" i="46"/>
  <c r="H566" i="46"/>
  <c r="I563" i="46"/>
  <c r="H562" i="46"/>
  <c r="I556" i="46"/>
  <c r="H555" i="46"/>
  <c r="H554" i="46" s="1"/>
  <c r="I550" i="46"/>
  <c r="H549" i="46"/>
  <c r="H548" i="46" s="1"/>
  <c r="I545" i="46"/>
  <c r="I544" i="46"/>
  <c r="I543" i="46"/>
  <c r="H542" i="46"/>
  <c r="I540" i="46"/>
  <c r="I539" i="46"/>
  <c r="H538" i="46"/>
  <c r="I536" i="46"/>
  <c r="H535" i="46"/>
  <c r="H534" i="46" s="1"/>
  <c r="I533" i="46"/>
  <c r="I532" i="46"/>
  <c r="H531" i="46"/>
  <c r="H530" i="46" s="1"/>
  <c r="I523" i="46"/>
  <c r="I522" i="46"/>
  <c r="H521" i="46"/>
  <c r="I519" i="46"/>
  <c r="H518" i="46"/>
  <c r="H517" i="46" s="1"/>
  <c r="I514" i="46"/>
  <c r="H513" i="46"/>
  <c r="I510" i="46"/>
  <c r="H509" i="46"/>
  <c r="I508" i="46"/>
  <c r="H507" i="46"/>
  <c r="I504" i="46"/>
  <c r="H503" i="46"/>
  <c r="I500" i="46"/>
  <c r="H499" i="46"/>
  <c r="I496" i="46"/>
  <c r="H495" i="46"/>
  <c r="I489" i="46"/>
  <c r="I488" i="46"/>
  <c r="H487" i="46"/>
  <c r="I484" i="46"/>
  <c r="I483" i="46"/>
  <c r="I482" i="46"/>
  <c r="H481" i="46"/>
  <c r="I480" i="46"/>
  <c r="H479" i="46"/>
  <c r="I477" i="46"/>
  <c r="I476" i="46"/>
  <c r="H475" i="46"/>
  <c r="I473" i="46"/>
  <c r="H472" i="46"/>
  <c r="H471" i="46" s="1"/>
  <c r="I470" i="46"/>
  <c r="I469" i="46"/>
  <c r="H468" i="46"/>
  <c r="I464" i="46"/>
  <c r="H463" i="46"/>
  <c r="I456" i="46"/>
  <c r="H455" i="46"/>
  <c r="I452" i="46"/>
  <c r="H451" i="46"/>
  <c r="I444" i="46"/>
  <c r="H443" i="46"/>
  <c r="I442" i="46"/>
  <c r="I441" i="46"/>
  <c r="H440" i="46"/>
  <c r="H439" i="46" s="1"/>
  <c r="I437" i="46"/>
  <c r="I436" i="46"/>
  <c r="I435" i="46"/>
  <c r="H434" i="46"/>
  <c r="H433" i="46" s="1"/>
  <c r="I432" i="46"/>
  <c r="I431" i="46"/>
  <c r="I430" i="46"/>
  <c r="H429" i="46"/>
  <c r="I427" i="46"/>
  <c r="I426" i="46"/>
  <c r="H425" i="46"/>
  <c r="I422" i="46"/>
  <c r="I421" i="46"/>
  <c r="H420" i="46"/>
  <c r="I415" i="46"/>
  <c r="H414" i="46"/>
  <c r="H413" i="46" s="1"/>
  <c r="I408" i="46"/>
  <c r="H407" i="46"/>
  <c r="I403" i="46"/>
  <c r="H402" i="46"/>
  <c r="I398" i="46"/>
  <c r="H397" i="46"/>
  <c r="I393" i="46"/>
  <c r="H392" i="46"/>
  <c r="I388" i="46"/>
  <c r="H387" i="46"/>
  <c r="H386" i="46" s="1"/>
  <c r="I384" i="46"/>
  <c r="H383" i="46"/>
  <c r="H382" i="46" s="1"/>
  <c r="H381" i="46" s="1"/>
  <c r="I380" i="46"/>
  <c r="H379" i="46"/>
  <c r="H378" i="46" s="1"/>
  <c r="I376" i="46"/>
  <c r="H375" i="46"/>
  <c r="H374" i="46" s="1"/>
  <c r="H373" i="46" s="1"/>
  <c r="I372" i="46"/>
  <c r="H371" i="46"/>
  <c r="H370" i="46" s="1"/>
  <c r="I368" i="46"/>
  <c r="H367" i="46"/>
  <c r="H366" i="46" s="1"/>
  <c r="H365" i="46" s="1"/>
  <c r="I364" i="46"/>
  <c r="H363" i="46"/>
  <c r="H362" i="46" s="1"/>
  <c r="I360" i="46"/>
  <c r="H359" i="46"/>
  <c r="I356" i="46"/>
  <c r="H355" i="46"/>
  <c r="H354" i="46" s="1"/>
  <c r="I351" i="46"/>
  <c r="H350" i="46"/>
  <c r="I347" i="46"/>
  <c r="H346" i="46"/>
  <c r="I343" i="46"/>
  <c r="H342" i="46"/>
  <c r="H341" i="46" s="1"/>
  <c r="H340" i="46" s="1"/>
  <c r="I339" i="46"/>
  <c r="H338" i="46"/>
  <c r="I335" i="46"/>
  <c r="I334" i="46"/>
  <c r="H333" i="46"/>
  <c r="I331" i="46"/>
  <c r="H330" i="46"/>
  <c r="H329" i="46" s="1"/>
  <c r="H328" i="46" s="1"/>
  <c r="I327" i="46"/>
  <c r="H326" i="46"/>
  <c r="I321" i="46"/>
  <c r="H320" i="46"/>
  <c r="I318" i="46"/>
  <c r="H317" i="46"/>
  <c r="H316" i="46"/>
  <c r="I313" i="46"/>
  <c r="H312" i="46"/>
  <c r="I310" i="46"/>
  <c r="H309" i="46"/>
  <c r="I306" i="46"/>
  <c r="H305" i="46"/>
  <c r="H304" i="46" s="1"/>
  <c r="I303" i="46"/>
  <c r="I302" i="46"/>
  <c r="H301" i="46"/>
  <c r="H300" i="46" s="1"/>
  <c r="I298" i="46"/>
  <c r="H297" i="46"/>
  <c r="H296" i="46" s="1"/>
  <c r="I295" i="46"/>
  <c r="I294" i="46"/>
  <c r="H293" i="46"/>
  <c r="H292" i="46" s="1"/>
  <c r="I290" i="46"/>
  <c r="H289" i="46"/>
  <c r="I285" i="46"/>
  <c r="I284" i="46"/>
  <c r="H283" i="46"/>
  <c r="I282" i="46"/>
  <c r="H281" i="46"/>
  <c r="I279" i="46"/>
  <c r="I278" i="46"/>
  <c r="I277" i="46"/>
  <c r="I276" i="46"/>
  <c r="H275" i="46"/>
  <c r="I272" i="46"/>
  <c r="I271" i="46"/>
  <c r="H270" i="46"/>
  <c r="I268" i="46"/>
  <c r="I267" i="46"/>
  <c r="I266" i="46"/>
  <c r="H265" i="46"/>
  <c r="I262" i="46"/>
  <c r="H261" i="46"/>
  <c r="H260" i="46" s="1"/>
  <c r="I258" i="46"/>
  <c r="H257" i="46"/>
  <c r="I249" i="46"/>
  <c r="H248" i="46"/>
  <c r="I245" i="46"/>
  <c r="H244" i="46"/>
  <c r="I236" i="46"/>
  <c r="I235" i="46"/>
  <c r="H234" i="46"/>
  <c r="H233" i="46" s="1"/>
  <c r="I232" i="46"/>
  <c r="I230" i="46"/>
  <c r="H229" i="46"/>
  <c r="I228" i="46"/>
  <c r="I227" i="46"/>
  <c r="H226" i="46"/>
  <c r="I224" i="46"/>
  <c r="I223" i="46"/>
  <c r="H222" i="46"/>
  <c r="I217" i="46"/>
  <c r="H216" i="46"/>
  <c r="I213" i="46"/>
  <c r="I212" i="46"/>
  <c r="H211" i="46"/>
  <c r="I210" i="46"/>
  <c r="H209" i="46"/>
  <c r="I207" i="46"/>
  <c r="I206" i="46"/>
  <c r="H205" i="46"/>
  <c r="H204" i="46" s="1"/>
  <c r="I203" i="46"/>
  <c r="I202" i="46"/>
  <c r="H201" i="46"/>
  <c r="H200" i="46" s="1"/>
  <c r="H199" i="46" s="1"/>
  <c r="I196" i="46"/>
  <c r="I195" i="46"/>
  <c r="H194" i="46"/>
  <c r="I187" i="46"/>
  <c r="H186" i="46"/>
  <c r="H185" i="46" s="1"/>
  <c r="I183" i="46"/>
  <c r="H182" i="46"/>
  <c r="H181" i="46"/>
  <c r="H180" i="46" s="1"/>
  <c r="I178" i="46"/>
  <c r="H177" i="46"/>
  <c r="H176" i="46" s="1"/>
  <c r="I175" i="46"/>
  <c r="H174" i="46"/>
  <c r="I171" i="46"/>
  <c r="H170" i="46"/>
  <c r="H169" i="46" s="1"/>
  <c r="I168" i="46"/>
  <c r="H167" i="46"/>
  <c r="H166" i="46" s="1"/>
  <c r="I163" i="46"/>
  <c r="H162" i="46"/>
  <c r="H161" i="46" s="1"/>
  <c r="H160" i="46" s="1"/>
  <c r="I158" i="46"/>
  <c r="H157" i="46"/>
  <c r="I155" i="46"/>
  <c r="H154" i="46"/>
  <c r="H153" i="46" s="1"/>
  <c r="I149" i="46"/>
  <c r="H148" i="46"/>
  <c r="H147" i="46" s="1"/>
  <c r="I144" i="46"/>
  <c r="I143" i="46"/>
  <c r="I142" i="46"/>
  <c r="I139" i="46"/>
  <c r="I138" i="46"/>
  <c r="H137" i="46"/>
  <c r="H136" i="46" s="1"/>
  <c r="I133" i="46"/>
  <c r="H132" i="46"/>
  <c r="I125" i="46"/>
  <c r="H124" i="46"/>
  <c r="I118" i="46"/>
  <c r="I117" i="46"/>
  <c r="H116" i="46"/>
  <c r="I110" i="46"/>
  <c r="H109" i="46"/>
  <c r="H108" i="46" s="1"/>
  <c r="H107" i="46" s="1"/>
  <c r="I106" i="46"/>
  <c r="I105" i="46"/>
  <c r="I104" i="46"/>
  <c r="H103" i="46"/>
  <c r="H102" i="46" s="1"/>
  <c r="I101" i="46"/>
  <c r="I100" i="46"/>
  <c r="I99" i="46"/>
  <c r="I98" i="46"/>
  <c r="H97" i="46"/>
  <c r="I95" i="46"/>
  <c r="I94" i="46"/>
  <c r="H93" i="46"/>
  <c r="I90" i="46"/>
  <c r="I89" i="46"/>
  <c r="I88" i="46"/>
  <c r="I85" i="46"/>
  <c r="I84" i="46"/>
  <c r="H83" i="46"/>
  <c r="I78" i="46"/>
  <c r="H77" i="46"/>
  <c r="H76" i="46" s="1"/>
  <c r="H75" i="46" s="1"/>
  <c r="I74" i="46"/>
  <c r="H73" i="46"/>
  <c r="I69" i="46"/>
  <c r="H68" i="46"/>
  <c r="I67" i="46"/>
  <c r="H66" i="46"/>
  <c r="I64" i="46"/>
  <c r="H63" i="46"/>
  <c r="I59" i="46"/>
  <c r="I58" i="46"/>
  <c r="I55" i="46"/>
  <c r="H54" i="46"/>
  <c r="H53" i="46" s="1"/>
  <c r="I51" i="46"/>
  <c r="H50" i="46"/>
  <c r="H49" i="46" s="1"/>
  <c r="H48" i="46" s="1"/>
  <c r="H47" i="46" s="1"/>
  <c r="I46" i="46"/>
  <c r="I42" i="46"/>
  <c r="H41" i="46"/>
  <c r="H40" i="46" s="1"/>
  <c r="H39" i="46" s="1"/>
  <c r="I38" i="46"/>
  <c r="H37" i="46"/>
  <c r="I30" i="46"/>
  <c r="H29" i="46"/>
  <c r="H28" i="46"/>
  <c r="I25" i="46"/>
  <c r="I24" i="46"/>
  <c r="I21" i="46"/>
  <c r="H20" i="46"/>
  <c r="H19" i="46" s="1"/>
  <c r="I845" i="46" l="1"/>
  <c r="I50" i="46"/>
  <c r="I297" i="46"/>
  <c r="I612" i="46"/>
  <c r="I289" i="46"/>
  <c r="I68" i="46"/>
  <c r="I86" i="46"/>
  <c r="I542" i="46"/>
  <c r="I468" i="46"/>
  <c r="I66" i="46"/>
  <c r="I965" i="46"/>
  <c r="I226" i="46"/>
  <c r="I248" i="46"/>
  <c r="I363" i="46"/>
  <c r="I922" i="46"/>
  <c r="I181" i="46"/>
  <c r="I703" i="46"/>
  <c r="I946" i="46"/>
  <c r="I261" i="46"/>
  <c r="I698" i="46"/>
  <c r="I19" i="46"/>
  <c r="I270" i="46"/>
  <c r="I531" i="46"/>
  <c r="I577" i="46"/>
  <c r="I1010" i="46"/>
  <c r="I998" i="46"/>
  <c r="I963" i="46"/>
  <c r="I893" i="46"/>
  <c r="I862" i="46"/>
  <c r="I850" i="46"/>
  <c r="I684" i="46"/>
  <c r="I672" i="46"/>
  <c r="I651" i="46"/>
  <c r="H650" i="46"/>
  <c r="I650" i="46" s="1"/>
  <c r="I642" i="46"/>
  <c r="I595" i="46"/>
  <c r="I566" i="46"/>
  <c r="I562" i="46"/>
  <c r="I513" i="46"/>
  <c r="I509" i="46"/>
  <c r="I443" i="46"/>
  <c r="I392" i="46"/>
  <c r="I387" i="46"/>
  <c r="I317" i="46"/>
  <c r="H299" i="46"/>
  <c r="H280" i="46"/>
  <c r="I229" i="46"/>
  <c r="I185" i="46"/>
  <c r="H184" i="46"/>
  <c r="H179" i="46" s="1"/>
  <c r="I167" i="46"/>
  <c r="I132" i="46"/>
  <c r="I116" i="46"/>
  <c r="I97" i="46"/>
  <c r="I93" i="46"/>
  <c r="I28" i="46"/>
  <c r="H146" i="46"/>
  <c r="H145" i="46"/>
  <c r="I292" i="46"/>
  <c r="I136" i="46"/>
  <c r="I29" i="46"/>
  <c r="I194" i="46"/>
  <c r="I56" i="46"/>
  <c r="H96" i="46"/>
  <c r="I96" i="46" s="1"/>
  <c r="I137" i="46"/>
  <c r="I170" i="46"/>
  <c r="I222" i="46"/>
  <c r="I244" i="46"/>
  <c r="I275" i="46"/>
  <c r="H467" i="46"/>
  <c r="I467" i="46" s="1"/>
  <c r="I481" i="46"/>
  <c r="I535" i="46"/>
  <c r="I571" i="46"/>
  <c r="I982" i="46"/>
  <c r="K987" i="46"/>
  <c r="I37" i="46"/>
  <c r="I326" i="46"/>
  <c r="I350" i="46"/>
  <c r="I1006" i="46"/>
  <c r="I177" i="46"/>
  <c r="H288" i="46"/>
  <c r="H287" i="46" s="1"/>
  <c r="I305" i="46"/>
  <c r="I379" i="46"/>
  <c r="I615" i="46"/>
  <c r="H614" i="46"/>
  <c r="I614" i="46" s="1"/>
  <c r="I211" i="46"/>
  <c r="I309" i="46"/>
  <c r="H65" i="46"/>
  <c r="I65" i="46" s="1"/>
  <c r="I102" i="46"/>
  <c r="H135" i="46"/>
  <c r="I584" i="46"/>
  <c r="I648" i="46"/>
  <c r="I666" i="46"/>
  <c r="I808" i="46"/>
  <c r="I905" i="46"/>
  <c r="I1003" i="46"/>
  <c r="H1002" i="46"/>
  <c r="I1002" i="46" s="1"/>
  <c r="I402" i="46"/>
  <c r="H401" i="46"/>
  <c r="H400" i="46" s="1"/>
  <c r="H399" i="46" s="1"/>
  <c r="I832" i="46"/>
  <c r="I176" i="46"/>
  <c r="I320" i="46"/>
  <c r="H36" i="46"/>
  <c r="I36" i="46" s="1"/>
  <c r="I41" i="46"/>
  <c r="I54" i="46"/>
  <c r="I141" i="46"/>
  <c r="I283" i="46"/>
  <c r="I293" i="46"/>
  <c r="H308" i="46"/>
  <c r="I308" i="46" s="1"/>
  <c r="H325" i="46"/>
  <c r="I325" i="46" s="1"/>
  <c r="H349" i="46"/>
  <c r="H348" i="46" s="1"/>
  <c r="I355" i="46"/>
  <c r="I371" i="46"/>
  <c r="I420" i="46"/>
  <c r="H419" i="46"/>
  <c r="H418" i="46" s="1"/>
  <c r="I655" i="46"/>
  <c r="I717" i="46"/>
  <c r="I833" i="46"/>
  <c r="I901" i="46"/>
  <c r="I341" i="46"/>
  <c r="I186" i="46"/>
  <c r="I281" i="46"/>
  <c r="I340" i="46"/>
  <c r="I434" i="46"/>
  <c r="I581" i="46"/>
  <c r="I599" i="46"/>
  <c r="I637" i="46"/>
  <c r="I659" i="46"/>
  <c r="I793" i="46"/>
  <c r="I883" i="46"/>
  <c r="I915" i="46"/>
  <c r="H914" i="46"/>
  <c r="H981" i="46"/>
  <c r="I984" i="46"/>
  <c r="H995" i="46"/>
  <c r="I995" i="46" s="1"/>
  <c r="I996" i="46"/>
  <c r="I53" i="46"/>
  <c r="I63" i="46"/>
  <c r="I73" i="46"/>
  <c r="I83" i="46"/>
  <c r="I103" i="46"/>
  <c r="I109" i="46"/>
  <c r="I124" i="46"/>
  <c r="H131" i="46"/>
  <c r="I148" i="46"/>
  <c r="I154" i="46"/>
  <c r="I157" i="46"/>
  <c r="I162" i="46"/>
  <c r="I166" i="46"/>
  <c r="I174" i="46"/>
  <c r="I182" i="46"/>
  <c r="I201" i="46"/>
  <c r="I205" i="46"/>
  <c r="H208" i="46"/>
  <c r="I209" i="46"/>
  <c r="I216" i="46"/>
  <c r="I233" i="46"/>
  <c r="I234" i="46"/>
  <c r="I257" i="46"/>
  <c r="I265" i="46"/>
  <c r="I300" i="46"/>
  <c r="I301" i="46"/>
  <c r="I312" i="46"/>
  <c r="I316" i="46"/>
  <c r="I330" i="46"/>
  <c r="I338" i="46"/>
  <c r="I342" i="46"/>
  <c r="I346" i="46"/>
  <c r="I354" i="46"/>
  <c r="I359" i="46"/>
  <c r="I367" i="46"/>
  <c r="I370" i="46"/>
  <c r="I375" i="46"/>
  <c r="I378" i="46"/>
  <c r="I383" i="46"/>
  <c r="I397" i="46"/>
  <c r="I433" i="46"/>
  <c r="I503" i="46"/>
  <c r="I507" i="46"/>
  <c r="I518" i="46"/>
  <c r="I538" i="46"/>
  <c r="I549" i="46"/>
  <c r="I555" i="46"/>
  <c r="I574" i="46"/>
  <c r="I580" i="46"/>
  <c r="I591" i="46"/>
  <c r="I598" i="46"/>
  <c r="I603" i="46"/>
  <c r="I608" i="46"/>
  <c r="I620" i="46"/>
  <c r="I626" i="46"/>
  <c r="I632" i="46"/>
  <c r="I636" i="46"/>
  <c r="I658" i="46"/>
  <c r="I664" i="46"/>
  <c r="I676" i="46"/>
  <c r="I688" i="46"/>
  <c r="I694" i="46"/>
  <c r="I708" i="46"/>
  <c r="I713" i="46"/>
  <c r="I866" i="46"/>
  <c r="I894" i="46"/>
  <c r="H921" i="46"/>
  <c r="I921" i="46" s="1"/>
  <c r="I923" i="46"/>
  <c r="I999" i="46"/>
  <c r="I865" i="46"/>
  <c r="I879" i="46"/>
  <c r="I904" i="46"/>
  <c r="I911" i="46"/>
  <c r="I977" i="46"/>
  <c r="I43" i="46"/>
  <c r="I44" i="46"/>
  <c r="I75" i="46"/>
  <c r="I76" i="46"/>
  <c r="I20" i="46"/>
  <c r="H18" i="46"/>
  <c r="H27" i="46"/>
  <c r="I304" i="46"/>
  <c r="H62" i="46"/>
  <c r="H72" i="46"/>
  <c r="I169" i="46"/>
  <c r="I45" i="46"/>
  <c r="H52" i="46"/>
  <c r="I52" i="46" s="1"/>
  <c r="I77" i="46"/>
  <c r="I199" i="46"/>
  <c r="I200" i="46"/>
  <c r="I365" i="46"/>
  <c r="I366" i="46"/>
  <c r="I373" i="46"/>
  <c r="I374" i="46"/>
  <c r="I381" i="46"/>
  <c r="I382" i="46"/>
  <c r="H243" i="46"/>
  <c r="H269" i="46"/>
  <c r="I269" i="46" s="1"/>
  <c r="H311" i="46"/>
  <c r="I311" i="46" s="1"/>
  <c r="H319" i="46"/>
  <c r="I319" i="46" s="1"/>
  <c r="I407" i="46"/>
  <c r="H406" i="46"/>
  <c r="I413" i="46"/>
  <c r="H412" i="46"/>
  <c r="I425" i="46"/>
  <c r="H424" i="46"/>
  <c r="I455" i="46"/>
  <c r="H454" i="46"/>
  <c r="I463" i="46"/>
  <c r="H462" i="46"/>
  <c r="I487" i="46"/>
  <c r="H486" i="46"/>
  <c r="I495" i="46"/>
  <c r="H494" i="46"/>
  <c r="I534" i="46"/>
  <c r="I570" i="46"/>
  <c r="I716" i="46"/>
  <c r="H92" i="46"/>
  <c r="H159" i="46"/>
  <c r="H165" i="46"/>
  <c r="I479" i="46"/>
  <c r="H478" i="46"/>
  <c r="H82" i="46"/>
  <c r="H115" i="46"/>
  <c r="H123" i="46"/>
  <c r="H156" i="46"/>
  <c r="H173" i="46"/>
  <c r="H193" i="46"/>
  <c r="I204" i="46"/>
  <c r="H215" i="46"/>
  <c r="H225" i="46"/>
  <c r="H247" i="46"/>
  <c r="H259" i="46"/>
  <c r="H291" i="46"/>
  <c r="H332" i="46"/>
  <c r="H337" i="46"/>
  <c r="H345" i="46"/>
  <c r="H353" i="46"/>
  <c r="H361" i="46"/>
  <c r="H369" i="46"/>
  <c r="I369" i="46" s="1"/>
  <c r="H377" i="46"/>
  <c r="I377" i="46" s="1"/>
  <c r="H385" i="46"/>
  <c r="H391" i="46"/>
  <c r="I429" i="46"/>
  <c r="H428" i="46"/>
  <c r="I428" i="46" s="1"/>
  <c r="I440" i="46"/>
  <c r="I451" i="46"/>
  <c r="H450" i="46"/>
  <c r="I472" i="46"/>
  <c r="I499" i="46"/>
  <c r="H498" i="46"/>
  <c r="H256" i="46"/>
  <c r="H264" i="46"/>
  <c r="H274" i="46"/>
  <c r="H358" i="46"/>
  <c r="H396" i="46"/>
  <c r="I414" i="46"/>
  <c r="I439" i="46"/>
  <c r="H438" i="46"/>
  <c r="I471" i="46"/>
  <c r="I475" i="46"/>
  <c r="H474" i="46"/>
  <c r="I474" i="46" s="1"/>
  <c r="H506" i="46"/>
  <c r="H516" i="46"/>
  <c r="H537" i="46"/>
  <c r="I537" i="46" s="1"/>
  <c r="H541" i="46"/>
  <c r="I541" i="46" s="1"/>
  <c r="H547" i="46"/>
  <c r="H553" i="46"/>
  <c r="H565" i="46"/>
  <c r="H573" i="46"/>
  <c r="I573" i="46" s="1"/>
  <c r="H583" i="46"/>
  <c r="I583" i="46" s="1"/>
  <c r="H601" i="46"/>
  <c r="H631" i="46"/>
  <c r="H653" i="46"/>
  <c r="H663" i="46"/>
  <c r="H671" i="46"/>
  <c r="H675" i="46"/>
  <c r="I675" i="46" s="1"/>
  <c r="H683" i="46"/>
  <c r="H687" i="46"/>
  <c r="I687" i="46" s="1"/>
  <c r="H693" i="46"/>
  <c r="H697" i="46"/>
  <c r="I697" i="46" s="1"/>
  <c r="H701" i="46"/>
  <c r="H707" i="46"/>
  <c r="H711" i="46"/>
  <c r="I727" i="46"/>
  <c r="H726" i="46"/>
  <c r="I734" i="46"/>
  <c r="I747" i="46"/>
  <c r="H746" i="46"/>
  <c r="I755" i="46"/>
  <c r="H754" i="46"/>
  <c r="I761" i="46"/>
  <c r="H760" i="46"/>
  <c r="I774" i="46"/>
  <c r="I782" i="46"/>
  <c r="H781" i="46"/>
  <c r="I798" i="46"/>
  <c r="H797" i="46"/>
  <c r="H806" i="46"/>
  <c r="I843" i="46"/>
  <c r="H842" i="46"/>
  <c r="I857" i="46"/>
  <c r="H856" i="46"/>
  <c r="I861" i="46"/>
  <c r="H860" i="46"/>
  <c r="I733" i="46"/>
  <c r="H732" i="46"/>
  <c r="I732" i="46" s="1"/>
  <c r="I771" i="46"/>
  <c r="H770" i="46"/>
  <c r="I788" i="46"/>
  <c r="H787" i="46"/>
  <c r="I804" i="46"/>
  <c r="H803" i="46"/>
  <c r="H831" i="46"/>
  <c r="I836" i="46"/>
  <c r="I838" i="46"/>
  <c r="H849" i="46"/>
  <c r="H502" i="46"/>
  <c r="H512" i="46"/>
  <c r="H520" i="46"/>
  <c r="H561" i="46"/>
  <c r="H579" i="46"/>
  <c r="I579" i="46" s="1"/>
  <c r="I594" i="46"/>
  <c r="H597" i="46"/>
  <c r="I597" i="46" s="1"/>
  <c r="H607" i="46"/>
  <c r="H611" i="46"/>
  <c r="I611" i="46" s="1"/>
  <c r="H619" i="46"/>
  <c r="I619" i="46" s="1"/>
  <c r="H625" i="46"/>
  <c r="H635" i="46"/>
  <c r="H641" i="46"/>
  <c r="H647" i="46"/>
  <c r="H657" i="46"/>
  <c r="I657" i="46" s="1"/>
  <c r="H667" i="46"/>
  <c r="I667" i="46" s="1"/>
  <c r="I668" i="46"/>
  <c r="H715" i="46"/>
  <c r="I715" i="46" s="1"/>
  <c r="I723" i="46"/>
  <c r="H722" i="46"/>
  <c r="I751" i="46"/>
  <c r="H750" i="46"/>
  <c r="I778" i="46"/>
  <c r="H777" i="46"/>
  <c r="I792" i="46"/>
  <c r="H791" i="46"/>
  <c r="I791" i="46" s="1"/>
  <c r="I818" i="46"/>
  <c r="H817" i="46"/>
  <c r="I837" i="46"/>
  <c r="I881" i="46"/>
  <c r="I991" i="46"/>
  <c r="I741" i="46"/>
  <c r="H740" i="46"/>
  <c r="I762" i="46"/>
  <c r="I767" i="46"/>
  <c r="H766" i="46"/>
  <c r="I872" i="46"/>
  <c r="H871" i="46"/>
  <c r="I882" i="46"/>
  <c r="I895" i="46"/>
  <c r="I902" i="46"/>
  <c r="I936" i="46"/>
  <c r="I961" i="46"/>
  <c r="H960" i="46"/>
  <c r="I978" i="46"/>
  <c r="I992" i="46"/>
  <c r="I890" i="46"/>
  <c r="H889" i="46"/>
  <c r="H926" i="46"/>
  <c r="I954" i="46"/>
  <c r="I971" i="46"/>
  <c r="H970" i="46"/>
  <c r="I909" i="46"/>
  <c r="H908" i="46"/>
  <c r="I930" i="46"/>
  <c r="I975" i="46"/>
  <c r="H974" i="46"/>
  <c r="I974" i="46" s="1"/>
  <c r="I878" i="46"/>
  <c r="H877" i="46"/>
  <c r="H900" i="46"/>
  <c r="I919" i="46"/>
  <c r="H918" i="46"/>
  <c r="H932" i="46"/>
  <c r="I943" i="46"/>
  <c r="H942" i="46"/>
  <c r="I958" i="46"/>
  <c r="I957" i="46"/>
  <c r="H1005" i="46"/>
  <c r="I1005" i="46" s="1"/>
  <c r="H1009" i="46"/>
  <c r="I1009" i="46" s="1"/>
  <c r="K524" i="46" l="1"/>
  <c r="I225" i="46"/>
  <c r="I87" i="46"/>
  <c r="I296" i="46"/>
  <c r="I333" i="46"/>
  <c r="I981" i="46"/>
  <c r="I419" i="46"/>
  <c r="I299" i="46"/>
  <c r="I348" i="46"/>
  <c r="I349" i="46"/>
  <c r="K218" i="46"/>
  <c r="I260" i="46"/>
  <c r="I401" i="46"/>
  <c r="I280" i="46"/>
  <c r="I57" i="46"/>
  <c r="I945" i="46"/>
  <c r="I478" i="46"/>
  <c r="I362" i="46"/>
  <c r="I184" i="46"/>
  <c r="I361" i="46"/>
  <c r="I140" i="46"/>
  <c r="I964" i="46"/>
  <c r="I806" i="46"/>
  <c r="I807" i="46"/>
  <c r="I773" i="46"/>
  <c r="I520" i="46"/>
  <c r="I438" i="46"/>
  <c r="I399" i="46"/>
  <c r="H324" i="46"/>
  <c r="I324" i="46" s="1"/>
  <c r="H315" i="46"/>
  <c r="I315" i="46" s="1"/>
  <c r="I259" i="46"/>
  <c r="I208" i="46"/>
  <c r="H307" i="46"/>
  <c r="I307" i="46" s="1"/>
  <c r="I385" i="46"/>
  <c r="H35" i="46"/>
  <c r="H34" i="46" s="1"/>
  <c r="I386" i="46"/>
  <c r="I135" i="46"/>
  <c r="H134" i="46"/>
  <c r="I134" i="46" s="1"/>
  <c r="H198" i="46"/>
  <c r="I288" i="46"/>
  <c r="H130" i="46"/>
  <c r="I131" i="46"/>
  <c r="I900" i="46"/>
  <c r="H529" i="46"/>
  <c r="I529" i="46" s="1"/>
  <c r="I400" i="46"/>
  <c r="H913" i="46"/>
  <c r="I913" i="46" s="1"/>
  <c r="I914" i="46"/>
  <c r="I970" i="46"/>
  <c r="H969" i="46"/>
  <c r="H925" i="46"/>
  <c r="I935" i="46"/>
  <c r="H765" i="46"/>
  <c r="I765" i="46" s="1"/>
  <c r="I766" i="46"/>
  <c r="I647" i="46"/>
  <c r="H646" i="46"/>
  <c r="I646" i="46" s="1"/>
  <c r="I625" i="46"/>
  <c r="H624" i="46"/>
  <c r="I624" i="46" s="1"/>
  <c r="I849" i="46"/>
  <c r="H848" i="46"/>
  <c r="I803" i="46"/>
  <c r="H802" i="46"/>
  <c r="I770" i="46"/>
  <c r="H769" i="46"/>
  <c r="I797" i="46"/>
  <c r="H796" i="46"/>
  <c r="I796" i="46" s="1"/>
  <c r="I754" i="46"/>
  <c r="H753" i="46"/>
  <c r="I753" i="46" s="1"/>
  <c r="I707" i="46"/>
  <c r="H706" i="46"/>
  <c r="I663" i="46"/>
  <c r="H662" i="46"/>
  <c r="I662" i="46" s="1"/>
  <c r="H589" i="46"/>
  <c r="I553" i="46"/>
  <c r="H552" i="46"/>
  <c r="I530" i="46"/>
  <c r="I358" i="46"/>
  <c r="H357" i="46"/>
  <c r="I357" i="46" s="1"/>
  <c r="I590" i="46"/>
  <c r="I337" i="46"/>
  <c r="H336" i="46"/>
  <c r="I336" i="46" s="1"/>
  <c r="I247" i="46"/>
  <c r="H246" i="46"/>
  <c r="I246" i="46" s="1"/>
  <c r="I173" i="46"/>
  <c r="H172" i="46"/>
  <c r="I172" i="46" s="1"/>
  <c r="I146" i="46"/>
  <c r="I147" i="46"/>
  <c r="I108" i="46"/>
  <c r="I602" i="46"/>
  <c r="I548" i="46"/>
  <c r="I494" i="46"/>
  <c r="H493" i="46"/>
  <c r="I462" i="46"/>
  <c r="H461" i="46"/>
  <c r="I424" i="46"/>
  <c r="H423" i="46"/>
  <c r="I423" i="46" s="1"/>
  <c r="I72" i="46"/>
  <c r="H71" i="46"/>
  <c r="I18" i="46"/>
  <c r="H17" i="46"/>
  <c r="H870" i="46"/>
  <c r="I871" i="46"/>
  <c r="H990" i="46"/>
  <c r="H749" i="46"/>
  <c r="I749" i="46" s="1"/>
  <c r="I750" i="46"/>
  <c r="I641" i="46"/>
  <c r="H640" i="46"/>
  <c r="I512" i="46"/>
  <c r="H511" i="46"/>
  <c r="I511" i="46" s="1"/>
  <c r="H859" i="46"/>
  <c r="I859" i="46" s="1"/>
  <c r="I860" i="46"/>
  <c r="H841" i="46"/>
  <c r="I842" i="46"/>
  <c r="I726" i="46"/>
  <c r="H725" i="46"/>
  <c r="I701" i="46"/>
  <c r="I683" i="46"/>
  <c r="H682" i="46"/>
  <c r="I653" i="46"/>
  <c r="I547" i="46"/>
  <c r="H546" i="46"/>
  <c r="I546" i="46" s="1"/>
  <c r="I702" i="46"/>
  <c r="I274" i="46"/>
  <c r="H273" i="46"/>
  <c r="I273" i="46" s="1"/>
  <c r="H497" i="46"/>
  <c r="I497" i="46" s="1"/>
  <c r="I498" i="46"/>
  <c r="H448" i="46"/>
  <c r="H449" i="46"/>
  <c r="I449" i="46" s="1"/>
  <c r="I450" i="46"/>
  <c r="I391" i="46"/>
  <c r="H390" i="46"/>
  <c r="I332" i="46"/>
  <c r="I161" i="46"/>
  <c r="I82" i="46"/>
  <c r="H81" i="46"/>
  <c r="I165" i="46"/>
  <c r="H164" i="46"/>
  <c r="I164" i="46" s="1"/>
  <c r="I712" i="46"/>
  <c r="I406" i="46"/>
  <c r="H405" i="46"/>
  <c r="I49" i="46"/>
  <c r="I62" i="46"/>
  <c r="H61" i="46"/>
  <c r="I23" i="46"/>
  <c r="H876" i="46"/>
  <c r="I877" i="46"/>
  <c r="H907" i="46"/>
  <c r="I907" i="46" s="1"/>
  <c r="I908" i="46"/>
  <c r="K948" i="46"/>
  <c r="I953" i="46"/>
  <c r="I889" i="46"/>
  <c r="H888" i="46"/>
  <c r="I960" i="46"/>
  <c r="H952" i="46"/>
  <c r="H816" i="46"/>
  <c r="I817" i="46"/>
  <c r="H776" i="46"/>
  <c r="I776" i="46" s="1"/>
  <c r="I777" i="46"/>
  <c r="I635" i="46"/>
  <c r="H634" i="46"/>
  <c r="I634" i="46" s="1"/>
  <c r="H569" i="46"/>
  <c r="I502" i="46"/>
  <c r="H501" i="46"/>
  <c r="I501" i="46" s="1"/>
  <c r="I787" i="46"/>
  <c r="H786" i="46"/>
  <c r="I781" i="46"/>
  <c r="H780" i="46"/>
  <c r="I780" i="46" s="1"/>
  <c r="I760" i="46"/>
  <c r="H759" i="46"/>
  <c r="I746" i="46"/>
  <c r="H745" i="46"/>
  <c r="I631" i="46"/>
  <c r="H630" i="46"/>
  <c r="I516" i="46"/>
  <c r="H515" i="46"/>
  <c r="I654" i="46"/>
  <c r="I264" i="46"/>
  <c r="H263" i="46"/>
  <c r="I263" i="46" s="1"/>
  <c r="I418" i="46"/>
  <c r="I353" i="46"/>
  <c r="I328" i="46"/>
  <c r="I291" i="46"/>
  <c r="H286" i="46"/>
  <c r="H221" i="46"/>
  <c r="I193" i="46"/>
  <c r="H192" i="46"/>
  <c r="I156" i="46"/>
  <c r="H152" i="46"/>
  <c r="I123" i="46"/>
  <c r="H122" i="46"/>
  <c r="I576" i="46"/>
  <c r="H466" i="46"/>
  <c r="I521" i="46"/>
  <c r="I486" i="46"/>
  <c r="H485" i="46"/>
  <c r="I485" i="46" s="1"/>
  <c r="I454" i="46"/>
  <c r="H453" i="46"/>
  <c r="I453" i="46" s="1"/>
  <c r="I243" i="46"/>
  <c r="H242" i="46"/>
  <c r="I287" i="46"/>
  <c r="I942" i="46"/>
  <c r="H941" i="46"/>
  <c r="I918" i="46"/>
  <c r="H917" i="46"/>
  <c r="I917" i="46" s="1"/>
  <c r="I929" i="46"/>
  <c r="H739" i="46"/>
  <c r="I740" i="46"/>
  <c r="H721" i="46"/>
  <c r="I721" i="46" s="1"/>
  <c r="I722" i="46"/>
  <c r="I607" i="46"/>
  <c r="I561" i="46"/>
  <c r="H560" i="46"/>
  <c r="I831" i="46"/>
  <c r="H830" i="46"/>
  <c r="H855" i="46"/>
  <c r="I856" i="46"/>
  <c r="I711" i="46"/>
  <c r="I693" i="46"/>
  <c r="H692" i="46"/>
  <c r="I671" i="46"/>
  <c r="H670" i="46"/>
  <c r="I601" i="46"/>
  <c r="I565" i="46"/>
  <c r="H564" i="46"/>
  <c r="I564" i="46" s="1"/>
  <c r="I506" i="46"/>
  <c r="H505" i="46"/>
  <c r="I505" i="46" s="1"/>
  <c r="I396" i="46"/>
  <c r="H395" i="46"/>
  <c r="I256" i="46"/>
  <c r="I345" i="46"/>
  <c r="H344" i="46"/>
  <c r="I344" i="46" s="1"/>
  <c r="I215" i="46"/>
  <c r="H214" i="46"/>
  <c r="I179" i="46"/>
  <c r="I180" i="46"/>
  <c r="I153" i="46"/>
  <c r="I115" i="46"/>
  <c r="H114" i="46"/>
  <c r="I92" i="46"/>
  <c r="H91" i="46"/>
  <c r="I91" i="46" s="1"/>
  <c r="I554" i="46"/>
  <c r="I517" i="46"/>
  <c r="I412" i="46"/>
  <c r="H411" i="46"/>
  <c r="I40" i="46"/>
  <c r="I329" i="46"/>
  <c r="I27" i="46"/>
  <c r="H26" i="46"/>
  <c r="I26" i="46" l="1"/>
  <c r="K457" i="46"/>
  <c r="I515" i="46"/>
  <c r="H314" i="46"/>
  <c r="I314" i="46" s="1"/>
  <c r="H528" i="46"/>
  <c r="H645" i="46"/>
  <c r="I645" i="46" s="1"/>
  <c r="I35" i="46"/>
  <c r="H352" i="46"/>
  <c r="I352" i="46" s="1"/>
  <c r="H255" i="46"/>
  <c r="I255" i="46" s="1"/>
  <c r="H606" i="46"/>
  <c r="H588" i="46" s="1"/>
  <c r="H417" i="46"/>
  <c r="H416" i="46" s="1"/>
  <c r="I416" i="46" s="1"/>
  <c r="I589" i="46"/>
  <c r="I130" i="46"/>
  <c r="H129" i="46"/>
  <c r="I411" i="46"/>
  <c r="H410" i="46"/>
  <c r="I670" i="46"/>
  <c r="I286" i="46"/>
  <c r="H887" i="46"/>
  <c r="I888" i="46"/>
  <c r="I81" i="46"/>
  <c r="H80" i="46"/>
  <c r="I390" i="46"/>
  <c r="H389" i="46"/>
  <c r="I389" i="46" s="1"/>
  <c r="H447" i="46"/>
  <c r="I448" i="46"/>
  <c r="I841" i="46"/>
  <c r="H840" i="46"/>
  <c r="I840" i="46" s="1"/>
  <c r="H16" i="46"/>
  <c r="I461" i="46"/>
  <c r="H460" i="46"/>
  <c r="I460" i="46" s="1"/>
  <c r="I107" i="46"/>
  <c r="I769" i="46"/>
  <c r="H764" i="46"/>
  <c r="H846" i="46"/>
  <c r="I846" i="46" s="1"/>
  <c r="I848" i="46"/>
  <c r="I969" i="46"/>
  <c r="H968" i="46"/>
  <c r="I968" i="46" s="1"/>
  <c r="I114" i="46"/>
  <c r="H113" i="46"/>
  <c r="I395" i="46"/>
  <c r="H892" i="46"/>
  <c r="I892" i="46" s="1"/>
  <c r="I739" i="46"/>
  <c r="H738" i="46"/>
  <c r="I122" i="46"/>
  <c r="H121" i="46"/>
  <c r="I121" i="46" s="1"/>
  <c r="I192" i="46"/>
  <c r="H191" i="46"/>
  <c r="I630" i="46"/>
  <c r="H629" i="46"/>
  <c r="I629" i="46" s="1"/>
  <c r="I759" i="46"/>
  <c r="I786" i="46"/>
  <c r="H785" i="46"/>
  <c r="H815" i="46"/>
  <c r="I816" i="46"/>
  <c r="I159" i="46"/>
  <c r="I160" i="46"/>
  <c r="I725" i="46"/>
  <c r="H720" i="46"/>
  <c r="I640" i="46"/>
  <c r="H639" i="46"/>
  <c r="I639" i="46" s="1"/>
  <c r="I990" i="46"/>
  <c r="H989" i="46"/>
  <c r="I145" i="46"/>
  <c r="I552" i="46"/>
  <c r="H551" i="46"/>
  <c r="I551" i="46" s="1"/>
  <c r="I934" i="46"/>
  <c r="I39" i="46"/>
  <c r="I34" i="46"/>
  <c r="I692" i="46"/>
  <c r="I855" i="46"/>
  <c r="H854" i="46"/>
  <c r="I560" i="46"/>
  <c r="H559" i="46"/>
  <c r="H940" i="46"/>
  <c r="I941" i="46"/>
  <c r="I198" i="46"/>
  <c r="I952" i="46"/>
  <c r="H951" i="46"/>
  <c r="I22" i="46"/>
  <c r="I48" i="46"/>
  <c r="I682" i="46"/>
  <c r="H681" i="46"/>
  <c r="I71" i="46"/>
  <c r="H70" i="46"/>
  <c r="I70" i="46" s="1"/>
  <c r="I493" i="46"/>
  <c r="H492" i="46"/>
  <c r="I706" i="46"/>
  <c r="H705" i="46"/>
  <c r="I802" i="46"/>
  <c r="H801" i="46"/>
  <c r="I801" i="46" s="1"/>
  <c r="I214" i="46"/>
  <c r="H197" i="46"/>
  <c r="H829" i="46"/>
  <c r="I830" i="46"/>
  <c r="I928" i="46"/>
  <c r="I242" i="46"/>
  <c r="H241" i="46"/>
  <c r="H465" i="46"/>
  <c r="I466" i="46"/>
  <c r="I152" i="46"/>
  <c r="H151" i="46"/>
  <c r="I221" i="46"/>
  <c r="H220" i="46"/>
  <c r="I745" i="46"/>
  <c r="H744" i="46"/>
  <c r="I569" i="46"/>
  <c r="H568" i="46"/>
  <c r="I568" i="46" s="1"/>
  <c r="I876" i="46"/>
  <c r="H875" i="46"/>
  <c r="I61" i="46"/>
  <c r="H60" i="46"/>
  <c r="I405" i="46"/>
  <c r="H404" i="46"/>
  <c r="I404" i="46" s="1"/>
  <c r="H869" i="46"/>
  <c r="I869" i="46" s="1"/>
  <c r="I870" i="46"/>
  <c r="I528" i="46" l="1"/>
  <c r="I764" i="46"/>
  <c r="I60" i="46"/>
  <c r="I465" i="46"/>
  <c r="I705" i="46"/>
  <c r="I47" i="46"/>
  <c r="K322" i="46"/>
  <c r="H644" i="46"/>
  <c r="I644" i="46" s="1"/>
  <c r="H758" i="46"/>
  <c r="I758" i="46" s="1"/>
  <c r="H322" i="46"/>
  <c r="H527" i="46"/>
  <c r="H526" i="46" s="1"/>
  <c r="I417" i="46"/>
  <c r="H254" i="46"/>
  <c r="H253" i="46" s="1"/>
  <c r="I606" i="46"/>
  <c r="H128" i="46"/>
  <c r="I129" i="46"/>
  <c r="H874" i="46"/>
  <c r="I874" i="46" s="1"/>
  <c r="I875" i="46"/>
  <c r="I744" i="46"/>
  <c r="H743" i="46"/>
  <c r="I220" i="46"/>
  <c r="H219" i="46"/>
  <c r="I927" i="46"/>
  <c r="I559" i="46"/>
  <c r="H558" i="46"/>
  <c r="H691" i="46"/>
  <c r="H814" i="46"/>
  <c r="I815" i="46"/>
  <c r="H394" i="46"/>
  <c r="I394" i="46" s="1"/>
  <c r="H459" i="46"/>
  <c r="I887" i="46"/>
  <c r="H886" i="46"/>
  <c r="I492" i="46"/>
  <c r="H491" i="46"/>
  <c r="I681" i="46"/>
  <c r="H680" i="46"/>
  <c r="I191" i="46"/>
  <c r="H190" i="46"/>
  <c r="I738" i="46"/>
  <c r="H737" i="46"/>
  <c r="I737" i="46" s="1"/>
  <c r="H15" i="46"/>
  <c r="I80" i="46"/>
  <c r="H79" i="46"/>
  <c r="I79" i="46" s="1"/>
  <c r="I151" i="46"/>
  <c r="H150" i="46"/>
  <c r="I241" i="46"/>
  <c r="H240" i="46"/>
  <c r="I240" i="46" s="1"/>
  <c r="I197" i="46"/>
  <c r="I951" i="46"/>
  <c r="H950" i="46"/>
  <c r="I854" i="46"/>
  <c r="H853" i="46"/>
  <c r="I933" i="46"/>
  <c r="I113" i="46"/>
  <c r="H112" i="46"/>
  <c r="I17" i="46"/>
  <c r="I447" i="46"/>
  <c r="H446" i="46"/>
  <c r="H409" i="46"/>
  <c r="I409" i="46" s="1"/>
  <c r="I410" i="46"/>
  <c r="H828" i="46"/>
  <c r="I829" i="46"/>
  <c r="I940" i="46"/>
  <c r="H939" i="46"/>
  <c r="I989" i="46"/>
  <c r="H988" i="46"/>
  <c r="I720" i="46"/>
  <c r="H719" i="46"/>
  <c r="I719" i="46" s="1"/>
  <c r="H784" i="46"/>
  <c r="I784" i="46" s="1"/>
  <c r="I785" i="46"/>
  <c r="H33" i="46"/>
  <c r="I588" i="46"/>
  <c r="I128" i="46" l="1"/>
  <c r="K250" i="46"/>
  <c r="K119" i="46"/>
  <c r="K13" i="46"/>
  <c r="I16" i="46"/>
  <c r="I322" i="46"/>
  <c r="H757" i="46"/>
  <c r="I757" i="46" s="1"/>
  <c r="H587" i="46"/>
  <c r="I587" i="46" s="1"/>
  <c r="I527" i="46"/>
  <c r="I254" i="46"/>
  <c r="I939" i="46"/>
  <c r="H938" i="46"/>
  <c r="I938" i="46" s="1"/>
  <c r="I680" i="46"/>
  <c r="H679" i="46"/>
  <c r="I679" i="46" s="1"/>
  <c r="I886" i="46"/>
  <c r="H885" i="46"/>
  <c r="I743" i="46"/>
  <c r="I33" i="46"/>
  <c r="H32" i="46"/>
  <c r="I112" i="46"/>
  <c r="H111" i="46"/>
  <c r="I111" i="46" s="1"/>
  <c r="I932" i="46"/>
  <c r="I950" i="46"/>
  <c r="H949" i="46"/>
  <c r="I814" i="46"/>
  <c r="H813" i="46"/>
  <c r="I925" i="46"/>
  <c r="I926" i="46"/>
  <c r="H987" i="46"/>
  <c r="I987" i="46" s="1"/>
  <c r="I988" i="46"/>
  <c r="I446" i="46"/>
  <c r="H445" i="46"/>
  <c r="I445" i="46" s="1"/>
  <c r="I150" i="46"/>
  <c r="H127" i="46"/>
  <c r="I190" i="46"/>
  <c r="H189" i="46"/>
  <c r="I526" i="46"/>
  <c r="H525" i="46"/>
  <c r="I491" i="46"/>
  <c r="H490" i="46"/>
  <c r="I490" i="46" s="1"/>
  <c r="I459" i="46"/>
  <c r="I691" i="46"/>
  <c r="H690" i="46"/>
  <c r="I690" i="46" s="1"/>
  <c r="I253" i="46"/>
  <c r="H252" i="46"/>
  <c r="I219" i="46"/>
  <c r="H218" i="46"/>
  <c r="I218" i="46" s="1"/>
  <c r="H827" i="46"/>
  <c r="I827" i="46" s="1"/>
  <c r="I828" i="46"/>
  <c r="I853" i="46"/>
  <c r="H852" i="46"/>
  <c r="I852" i="46" s="1"/>
  <c r="I15" i="46"/>
  <c r="H14" i="46"/>
  <c r="I558" i="46"/>
  <c r="H557" i="46"/>
  <c r="I557" i="46" s="1"/>
  <c r="H736" i="46" l="1"/>
  <c r="I736" i="46" s="1"/>
  <c r="I14" i="46"/>
  <c r="I189" i="46"/>
  <c r="H188" i="46"/>
  <c r="I188" i="46" s="1"/>
  <c r="H948" i="46"/>
  <c r="I948" i="46" s="1"/>
  <c r="I949" i="46"/>
  <c r="I252" i="46"/>
  <c r="H251" i="46"/>
  <c r="H458" i="46"/>
  <c r="I525" i="46"/>
  <c r="H524" i="46"/>
  <c r="I524" i="46" s="1"/>
  <c r="I127" i="46"/>
  <c r="H126" i="46"/>
  <c r="I813" i="46"/>
  <c r="H812" i="46"/>
  <c r="I32" i="46"/>
  <c r="H31" i="46"/>
  <c r="I31" i="46" s="1"/>
  <c r="I885" i="46" l="1"/>
  <c r="I812" i="46"/>
  <c r="H811" i="46"/>
  <c r="I126" i="46"/>
  <c r="H120" i="46"/>
  <c r="H457" i="46"/>
  <c r="I457" i="46" s="1"/>
  <c r="I458" i="46"/>
  <c r="I251" i="46"/>
  <c r="H250" i="46"/>
  <c r="I250" i="46" s="1"/>
  <c r="H13" i="46"/>
  <c r="I13" i="46" s="1"/>
  <c r="K586" i="46" l="1"/>
  <c r="I120" i="46"/>
  <c r="H119" i="46"/>
  <c r="I119" i="46" s="1"/>
  <c r="I811" i="46"/>
  <c r="H586" i="46"/>
  <c r="I586" i="46" s="1"/>
  <c r="K12" i="46" l="1"/>
  <c r="G12" i="26"/>
  <c r="C87" i="52"/>
  <c r="D21" i="50" l="1"/>
  <c r="D87" i="52" l="1"/>
  <c r="D64" i="52"/>
  <c r="C64" i="52"/>
  <c r="D63" i="52"/>
  <c r="D60" i="52" s="1"/>
  <c r="C63" i="52"/>
  <c r="C60" i="52"/>
  <c r="D54" i="52"/>
  <c r="D44" i="52" s="1"/>
  <c r="C54" i="52"/>
  <c r="C44" i="52" s="1"/>
  <c r="D41" i="52"/>
  <c r="C41" i="52"/>
  <c r="D36" i="52"/>
  <c r="C36" i="52"/>
  <c r="D33" i="52"/>
  <c r="C33" i="52"/>
  <c r="D30" i="52"/>
  <c r="C30" i="52"/>
  <c r="D28" i="52"/>
  <c r="C28" i="52"/>
  <c r="D25" i="52"/>
  <c r="C25" i="52"/>
  <c r="D21" i="52"/>
  <c r="C21" i="52"/>
  <c r="D16" i="52"/>
  <c r="C16" i="52"/>
  <c r="D13" i="52"/>
  <c r="C13" i="52"/>
  <c r="C86" i="1"/>
  <c r="D12" i="52" l="1"/>
  <c r="C12" i="52"/>
  <c r="C40" i="52"/>
  <c r="C39" i="52" s="1"/>
  <c r="D40" i="52"/>
  <c r="D39" i="52" s="1"/>
  <c r="D102" i="52" l="1"/>
  <c r="C102" i="52"/>
  <c r="C62" i="1"/>
  <c r="C59" i="1" s="1"/>
  <c r="E59" i="1" s="1"/>
  <c r="C63" i="1" l="1"/>
  <c r="C103" i="1" l="1"/>
  <c r="C53" i="1"/>
  <c r="C43" i="1" s="1"/>
  <c r="C40" i="1"/>
  <c r="C39" i="1" l="1"/>
  <c r="C38" i="1" s="1"/>
  <c r="D20" i="64" l="1"/>
  <c r="E20" i="64" l="1"/>
  <c r="D20" i="63" l="1"/>
  <c r="E21" i="56"/>
  <c r="D21" i="56"/>
  <c r="E15" i="62"/>
  <c r="D15" i="62"/>
  <c r="D14" i="61"/>
  <c r="E23" i="60"/>
  <c r="D23" i="60"/>
  <c r="E21" i="60"/>
  <c r="E22" i="60" s="1"/>
  <c r="D21" i="60"/>
  <c r="D22" i="60" s="1"/>
  <c r="D23" i="59"/>
  <c r="D21" i="59"/>
  <c r="D22" i="59" s="1"/>
  <c r="D24" i="60" l="1"/>
  <c r="E24" i="60"/>
  <c r="D24" i="59"/>
  <c r="E23" i="56"/>
  <c r="E24" i="56" s="1"/>
  <c r="D23" i="56"/>
  <c r="E22" i="56"/>
  <c r="D22" i="56"/>
  <c r="D23" i="54"/>
  <c r="D21" i="54"/>
  <c r="D22" i="54" s="1"/>
  <c r="D24" i="56" l="1"/>
  <c r="D24" i="54"/>
  <c r="E23" i="53" l="1"/>
  <c r="E21" i="53"/>
  <c r="E22" i="53" s="1"/>
  <c r="D23" i="53"/>
  <c r="D21" i="53"/>
  <c r="D22" i="53" s="1"/>
  <c r="E24" i="53" l="1"/>
  <c r="D24" i="53"/>
  <c r="D23" i="50" l="1"/>
  <c r="D24" i="50" l="1"/>
  <c r="D22" i="50"/>
  <c r="C35" i="1" l="1"/>
  <c r="C32" i="1"/>
  <c r="C29" i="1" l="1"/>
  <c r="C27" i="1"/>
  <c r="C24" i="1"/>
  <c r="C20" i="1"/>
  <c r="C15" i="1"/>
  <c r="C12" i="1"/>
  <c r="C11" i="1" l="1"/>
  <c r="C101" i="1" s="1"/>
  <c r="E16" i="4" l="1"/>
</calcChain>
</file>

<file path=xl/sharedStrings.xml><?xml version="1.0" encoding="utf-8"?>
<sst xmlns="http://schemas.openxmlformats.org/spreadsheetml/2006/main" count="19540" uniqueCount="1030">
  <si>
    <t xml:space="preserve">Коды бюджетной классификации  </t>
  </si>
  <si>
    <t xml:space="preserve">      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</si>
  <si>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</si>
  <si>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</si>
  <si>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</si>
  <si>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</si>
  <si>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 xml:space="preserve">1 01 02000 01 0000 110 </t>
  </si>
  <si>
    <t>Налог на доходы физических лиц</t>
  </si>
  <si>
    <t>1 03 00000 00 0000 000</t>
  </si>
  <si>
    <t>Налог на товары (работы,услуги), реализуемые на территории Российской Федерации</t>
  </si>
  <si>
    <t>НАЛОГИ НА СОВОКУПНЫЙ ДОХОД</t>
  </si>
  <si>
    <t>1 05 03000 02 0000 110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</si>
  <si>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</si>
  <si>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</si>
  <si>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</si>
  <si>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1 06 00000 00 0000 110</t>
  </si>
  <si>
    <t>НАЛОГИ НА ИМУЩЕСТВО</t>
  </si>
  <si>
    <t>1 06 02000 02 0000 110</t>
  </si>
  <si>
    <t>Налог на имущество организаций</t>
  </si>
  <si>
    <t>1 08 00000 00 0000 000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</si>
  <si>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</si>
  <si>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</si>
  <si>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</si>
  <si>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</si>
  <si>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</si>
  <si>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</si>
  <si>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ПЛАТЕЖИ ПРИ ПОЛЬЗОВАНИИ ПРИРОДНЫМИ РЕСУРСАМИ </t>
  </si>
  <si>
    <t>1 12 01000 01 0000 120</t>
  </si>
  <si>
    <t>Плата за негативное воздействие на окружающую среду</t>
  </si>
  <si>
    <t>1 13 00000 00 0000 000</t>
  </si>
  <si>
    <t xml:space="preserve">ДОХОДЫ ОТ ОКАЗАНИЯ ПЛАТНЫХ УСЛУГ (РАБОТ) И КОМПЕНСАЦИИ ЗАТРАТ ГОСУДАРСТВА 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</si>
  <si>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</si>
  <si>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</si>
  <si>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</si>
  <si>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бюджетов муниципальных районов</t>
  </si>
  <si>
    <t xml:space="preserve"> 1 14 00000 00 0000 000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</si>
  <si>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</si>
  <si>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</si>
  <si>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1 16 00000 00 0000 000</t>
  </si>
  <si>
    <t>ШТРАФЫ, САНКЦИИ, ВОЗМЕЩЕНИЕ УЩЕРБА</t>
  </si>
  <si>
    <t xml:space="preserve">117 00000 00 0000 000 </t>
  </si>
  <si>
    <t>ПРОЧИЕ  НЕНАЛОГОВЫЕ ДОХОДЫ</t>
  </si>
  <si>
    <t>117 01050 05 0000 180</t>
  </si>
  <si>
    <t>Невыясненные поступления в бюджеты муниципальных районов</t>
  </si>
  <si>
    <t xml:space="preserve">117 05050 05 0000 180 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</si>
  <si>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</si>
  <si>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</si>
  <si>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</si>
  <si>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</si>
  <si>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</si>
  <si>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на закупку и доставку угля для казенных, бюджетных и автономных  учреждений, расположенных в труднодоступных населенных пунктах</t>
  </si>
  <si>
    <t>Субвенции на оплату жилищно-коммунальных услуг отдельным категориям граждан</t>
  </si>
  <si>
    <t>Субвенции на реализацию Закона РТ "О мерах социальной поддержки реабилитированных лиц и лиц признанных пострадавшими от политических репрессий"</t>
  </si>
  <si>
    <t>Субвенции на осуществление полномочий по  первичному воинскому учету на территориях, где отсутствуют военные комиссариаты</t>
  </si>
  <si>
    <t>Субвенции на предоставление гражданам субсидий на оплату жилого помещения и коммунальных услуг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</si>
  <si>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образования"</t>
  </si>
  <si>
    <t>Субвенции на осуществление государственных полномочий по установлению запрета на розничную продажу алкогольной продукции в РТ</t>
  </si>
  <si>
    <t>Субвенция на реализацию Закона РТ "О мерах социальной поддержки ветеранов труда и тружеников тыла"</t>
  </si>
  <si>
    <t>Субвенции на компенсацию расходов на оплату жилых помещений, отопления и освещения педагогическим работникам, проживающим и работающим в сельской местности</t>
  </si>
  <si>
    <t>Иные 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</si>
  <si>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</si>
  <si>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ИТОГО ДОХОДОВ </t>
  </si>
  <si>
    <t>(тыс.рублей)</t>
  </si>
  <si>
    <t>Наименование</t>
  </si>
  <si>
    <t>Мин</t>
  </si>
  <si>
    <t>РЗ</t>
  </si>
  <si>
    <t>ПР</t>
  </si>
  <si>
    <t>ЦСР</t>
  </si>
  <si>
    <t>ВР</t>
  </si>
  <si>
    <t>В С Е Г О</t>
  </si>
  <si>
    <t>001</t>
  </si>
  <si>
    <t>КУЛЬТУРА, КИНЕМАТОГРАФИЯ</t>
  </si>
  <si>
    <t>08</t>
  </si>
  <si>
    <t>Культура</t>
  </si>
  <si>
    <t>01</t>
  </si>
  <si>
    <t>02 0 00 00000</t>
  </si>
  <si>
    <t>Подпрограмма "Библиотечное обслуживание населения"</t>
  </si>
  <si>
    <t>02 1 00 00000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</si>
  <si>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</si>
  <si>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</si>
  <si>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</si>
  <si>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</si>
  <si>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</si>
  <si>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</si>
  <si>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Подпрограмма "Организация досуга и предоставление услуг организаций культуры"</t>
  </si>
  <si>
    <t>02 2 00 00000</t>
  </si>
  <si>
    <t>02 2 01 00590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</si>
  <si>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</si>
  <si>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</si>
  <si>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</si>
  <si>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</si>
  <si>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</si>
  <si>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Подпрограмма "Создание условий для реализации муниципальной программы"</t>
  </si>
  <si>
    <t>02 5 00 00000</t>
  </si>
  <si>
    <t>Реализация мероприятий в сфере культуры, не отнесенных к другим подпрограммам муниципальной программы</t>
  </si>
  <si>
    <t>02 5 02 70200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</si>
  <si>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</si>
  <si>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</si>
  <si>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</si>
  <si>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 для обеспечения государственных (муниципальных) нужд</t>
  </si>
  <si>
    <t>244</t>
  </si>
  <si>
    <t>Непрограммные расходы</t>
  </si>
  <si>
    <t>Льготы ЖКУ сельским специалистам учреждений культуры</t>
  </si>
  <si>
    <t>Другие вопросы в области культуры, кинематографии</t>
  </si>
  <si>
    <t>04</t>
  </si>
  <si>
    <t>Обеспечение деятельности Управления культуры администрации Бай-Тайгинского кожууна</t>
  </si>
  <si>
    <t>02 5 01 00000</t>
  </si>
  <si>
    <t>02 5 01 00110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</si>
  <si>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</si>
  <si>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</si>
  <si>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</si>
  <si>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</si>
  <si>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Иные бюджетные ассигнования</t>
  </si>
  <si>
    <t xml:space="preserve"> 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</si>
  <si>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</si>
  <si>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</si>
  <si>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</si>
  <si>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02 5 02 00000</t>
  </si>
  <si>
    <t>02 5 02 00110</t>
  </si>
  <si>
    <t>02 5 02 00190</t>
  </si>
  <si>
    <t>Управление труда и социального развития администрации муниципального района "Бай-Тайгинский кожуун Республики Тыва"</t>
  </si>
  <si>
    <t>002</t>
  </si>
  <si>
    <t xml:space="preserve">  </t>
  </si>
  <si>
    <t xml:space="preserve">         </t>
  </si>
  <si>
    <t xml:space="preserve">   </t>
  </si>
  <si>
    <t>Социальная политика</t>
  </si>
  <si>
    <t>10</t>
  </si>
  <si>
    <t>Социальное обеспечение населения</t>
  </si>
  <si>
    <t>03</t>
  </si>
  <si>
    <t>04 0 00 00000</t>
  </si>
  <si>
    <t>Подпрограмма "Предоставление мер социальной поддержки отдельным категориям граждан и семьям с детьми в Бай-Тайгинском кожууне"</t>
  </si>
  <si>
    <t>04 1 00 00000</t>
  </si>
  <si>
    <t>Обеспечение реализации Закона РТ "О порядке назначения и выплаты ежемесячного пособия на ребенка"</t>
  </si>
  <si>
    <t>04 1 01 00000</t>
  </si>
  <si>
    <t>Ежемесячное пособие на ребенка</t>
  </si>
  <si>
    <t>04 1 01 76070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</si>
  <si>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</si>
  <si>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</si>
  <si>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</si>
  <si>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</si>
  <si>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Предоставление гражданам субсидий на оплату жилого помещения и коммунальных услуг</t>
  </si>
  <si>
    <t>04 1 04 00000</t>
  </si>
  <si>
    <t>04 1 04 76030</t>
  </si>
  <si>
    <t>Обеспечение реализации Закона Республики Тыва "О погребении и похоронном деле в Республике Тыва"</t>
  </si>
  <si>
    <t>04 1 05 00000</t>
  </si>
  <si>
    <t>04 1 05 76120</t>
  </si>
  <si>
    <t>Подпрограмма "Социальная поддержка и обслуживание граждан возраста, инвалидов и иных категорий граждан в Бай-Тайгинском кожууне"</t>
  </si>
  <si>
    <t>04 2 00 00000</t>
  </si>
  <si>
    <t>Обеспечение реализации Закона РТ "О мерах социальной поддержки ветеранов труда и тружеников тыла"</t>
  </si>
  <si>
    <t>04 2 01 00000</t>
  </si>
  <si>
    <t>04 2 01 76060</t>
  </si>
  <si>
    <t>Обеспечение реализации Закона РТ "О мерах социальной поддержки реабилитированных лиц и лиц признанных пострадавшими от политических репрессий"</t>
  </si>
  <si>
    <t>04 2 02 00000</t>
  </si>
  <si>
    <t>04 2 02 76080</t>
  </si>
  <si>
    <t>Предоставление поддержку на оплату жилищно-коммунальных услуг отдельным категориям граждан</t>
  </si>
  <si>
    <t>04 2 03 00000</t>
  </si>
  <si>
    <t>04 2 03 52500</t>
  </si>
  <si>
    <t>Другие вопросы в области социальной политики</t>
  </si>
  <si>
    <t>06</t>
  </si>
  <si>
    <t>Обеспечение выполнения передаваемых государственных полномочий в соответствии с действующим законодательством РФ по расчету предоставления жилищных субсидий гражданам</t>
  </si>
  <si>
    <t>04 1 03 00000</t>
  </si>
  <si>
    <t>04 1 03 76040</t>
  </si>
  <si>
    <t>Подпрограмма "Обеспечение реализации муниципальной программы"</t>
  </si>
  <si>
    <t>04 4 00 00000</t>
  </si>
  <si>
    <t>Обеспечение деятельности Управления труда и социального развития администрации Бай-Тайгинского кожууна</t>
  </si>
  <si>
    <t>04 4 01 00000</t>
  </si>
  <si>
    <t>Расходы на выплаты по оплате труда работников органов местного самоуправления</t>
  </si>
  <si>
    <t>04 4 01 00110</t>
  </si>
  <si>
    <t>120</t>
  </si>
  <si>
    <t>121</t>
  </si>
  <si>
    <t>04 4 01 00190</t>
  </si>
  <si>
    <t>800</t>
  </si>
  <si>
    <t>Уплата прочих налогов, сборов</t>
  </si>
  <si>
    <t>Реализация мероприятий в сфере социальной политики, не отнесенных к другим подпрограммам муниципальной программы</t>
  </si>
  <si>
    <t>04 4 02 70200</t>
  </si>
  <si>
    <t>Муниципальное казенное учреждение "Управление образования" администрации муниципального района "Бай-Тайгинский кожуун Республики Тыва"</t>
  </si>
  <si>
    <t>004</t>
  </si>
  <si>
    <t>ОБРАЗОВАНИЕ</t>
  </si>
  <si>
    <t>07</t>
  </si>
  <si>
    <t>Дошкольное образование</t>
  </si>
  <si>
    <t>01 0 00 00000</t>
  </si>
  <si>
    <t>Подпрограмма "Развитие дошкольного образования"</t>
  </si>
  <si>
    <t>01 1 00 00000</t>
  </si>
  <si>
    <t>01 1 00 00590</t>
  </si>
  <si>
    <t>01 1 00 76020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</si>
  <si>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</si>
  <si>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01 8 00 00000</t>
  </si>
  <si>
    <t>01 8 00 76140</t>
  </si>
  <si>
    <t>Общее образование</t>
  </si>
  <si>
    <t>02</t>
  </si>
  <si>
    <t>Подпрограмма "Развитие общего образования"</t>
  </si>
  <si>
    <t>01 2 00 00000</t>
  </si>
  <si>
    <t>852</t>
  </si>
  <si>
    <t>Другие вопросы в области образования</t>
  </si>
  <si>
    <t>09</t>
  </si>
  <si>
    <t>01 9 00 00000</t>
  </si>
  <si>
    <t>Обеспечение деятельности Управления образования муниципального района "Бай-Тайгинский кожуун РТ"</t>
  </si>
  <si>
    <t>01 9 01 00110</t>
  </si>
  <si>
    <t>Организация деятельности централизованной бухгалтерии</t>
  </si>
  <si>
    <t>01 9 02 00000</t>
  </si>
  <si>
    <t>01 9 02 00110</t>
  </si>
  <si>
    <t>01 9 02 00190</t>
  </si>
  <si>
    <t>Реализация мероприятий в сфере образования и воспитания, не отнесенных к другим подпрограммам муниципальной программы</t>
  </si>
  <si>
    <t>01 9 03 72900</t>
  </si>
  <si>
    <t>Премии и гранты</t>
  </si>
  <si>
    <t>Охрана семьи и детства</t>
  </si>
  <si>
    <t xml:space="preserve">04 </t>
  </si>
  <si>
    <t>01 1 07 00000</t>
  </si>
  <si>
    <t>Субвенции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</si>
  <si>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01 1 07 76090</t>
  </si>
  <si>
    <t>МУНИЦИПАЛЬНОЕ УЧРЕЖДЕНИЕ УПРАВЛЕНИЕ СЕЛЬСКОГО ХОЗЯЙСТВА БАЙ-ТАЙГИНСКОГО КОЖУУНА</t>
  </si>
  <si>
    <t>006</t>
  </si>
  <si>
    <t>НАЦИОНАЛЬНАЯ ЭКОНОМИКА</t>
  </si>
  <si>
    <t>Сельское хозяйство и рыболовство</t>
  </si>
  <si>
    <t>05</t>
  </si>
  <si>
    <t>03 0 00 00000</t>
  </si>
  <si>
    <t>03 5 00 00000</t>
  </si>
  <si>
    <t>Обеспечение деятельности Управления сельского хозяйства администрации Бай-Тайгинского кожууна</t>
  </si>
  <si>
    <t>03 5 01 00000</t>
  </si>
  <si>
    <t>03 5 01 00110</t>
  </si>
  <si>
    <t>Иные выплаты персоналу государственных (муниципальных) органов, за исключением фонда оплаты труда</t>
  </si>
  <si>
    <t>03 5 01 00190</t>
  </si>
  <si>
    <t>122</t>
  </si>
  <si>
    <t>Другие вопросы в области национальной экономики</t>
  </si>
  <si>
    <t>12</t>
  </si>
  <si>
    <t>Подпрограмма "Развитие отраслей сельского хозяйства"</t>
  </si>
  <si>
    <t>03 1 00 00000</t>
  </si>
  <si>
    <t>Развитие отрасли растениеводства, переработки и реализации продукции растениеводства</t>
  </si>
  <si>
    <t>03 1 01 70200</t>
  </si>
  <si>
    <t>03 1 06 70200</t>
  </si>
  <si>
    <t>03 1 07 70200</t>
  </si>
  <si>
    <t>ФИНАНСОВОЕ УПРАВЛЕНИЕ АДМИНИСТРАЦИИ МУНИЦИПАЛЬНОГО РАЙОНА "БАЙ-ТАЙГИНСКИЙ КОЖУУН РЕСПУБЛИКИ ТЫВА"</t>
  </si>
  <si>
    <t>007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</si>
  <si>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</si>
  <si>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</si>
  <si>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05 0 00 00000</t>
  </si>
  <si>
    <t>05 3 00 00000</t>
  </si>
  <si>
    <t>Обеспечение деятельности Финансового управления администрации Бай-Тайгинского кожууна</t>
  </si>
  <si>
    <t>05 3 01 00000</t>
  </si>
  <si>
    <t>05 3 01 00100</t>
  </si>
  <si>
    <t>05 3 01 00110</t>
  </si>
  <si>
    <t>05 3 01 00190</t>
  </si>
  <si>
    <t>Другие общегосударственные вопросы</t>
  </si>
  <si>
    <t>13</t>
  </si>
  <si>
    <t>97 0 00 00000</t>
  </si>
  <si>
    <t>97 0 00 76050</t>
  </si>
  <si>
    <t>Межбюджетные трансферты</t>
  </si>
  <si>
    <t>Субвенции</t>
  </si>
  <si>
    <t>НАЦИОНАЛЬНАЯ ОБОРОНА</t>
  </si>
  <si>
    <t>Мобилизационная и вневойсковая подготовка</t>
  </si>
  <si>
    <t>97 0 00 51180</t>
  </si>
  <si>
    <t>500</t>
  </si>
  <si>
    <t>530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</si>
  <si>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</si>
  <si>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</si>
  <si>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</si>
  <si>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</t>
  </si>
  <si>
    <t>78 7 00 00000</t>
  </si>
  <si>
    <t>Выравнивание бюджетной обеспеченности сельских (городских ) поселений из районного фонда финансовой поддержки</t>
  </si>
  <si>
    <t>78 7 00 70010</t>
  </si>
  <si>
    <t>Дотации</t>
  </si>
  <si>
    <t>510</t>
  </si>
  <si>
    <t xml:space="preserve"> Дотации на выравнивание бюджетной обеспеченности</t>
  </si>
  <si>
    <t>511</t>
  </si>
  <si>
    <t>Иные дотации</t>
  </si>
  <si>
    <t>78 7 00 70020</t>
  </si>
  <si>
    <t>Прочие межбюджетные трансферты общего характера</t>
  </si>
  <si>
    <t>Субсидии бюджетам муниципальных образований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</si>
  <si>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78 7 00 75060</t>
  </si>
  <si>
    <t>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</si>
  <si>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</si>
  <si>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Председатель администрации муниципального образования</t>
  </si>
  <si>
    <t>78 5 00 00000</t>
  </si>
  <si>
    <t>78 5 00 00110</t>
  </si>
  <si>
    <t>Руководство и управление в сфере установленных функций органов местного самоуправления</t>
  </si>
  <si>
    <t>78 6 00 00000</t>
  </si>
  <si>
    <t>78 6 00 00110</t>
  </si>
  <si>
    <t>78 6 00 00190</t>
  </si>
  <si>
    <t>17 0 00 00000</t>
  </si>
  <si>
    <t>Членский взнос Ассоциации "Совет муниципальных образований"</t>
  </si>
  <si>
    <t>78 8 00 70200</t>
  </si>
  <si>
    <t>97 0 00 76130</t>
  </si>
  <si>
    <t>Субвенции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"Реализация функций иных федеральных органов государственной власти"</t>
  </si>
  <si>
    <t>НАЦИОНАЛЬНАЯ БЕЗОПАСНОСТЬ И ПРАВОХРАНИТЕЛЬНАЯ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</si>
  <si>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</si>
  <si>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ЕДДС</t>
  </si>
  <si>
    <t>77 7 00 70160</t>
  </si>
  <si>
    <t>08 0 00 00000</t>
  </si>
  <si>
    <t>Организация и осуществление мероприятий по территориальной обороне и гражданской обороне, защите населения и территории муниципального района от чрезвычайных ситуаций природного и техногенного характера</t>
  </si>
  <si>
    <t>08 0 02 70080</t>
  </si>
  <si>
    <t>Другие вопросы в области национальной безопасности и правоохранительной деятельности</t>
  </si>
  <si>
    <t>09 0 00 00000</t>
  </si>
  <si>
    <t>Профилактика безнадзорности и правонарушений несовершеннолетних в Бай-Тайгинском кожууне</t>
  </si>
  <si>
    <t>09 0 02 70200</t>
  </si>
  <si>
    <t>Национальная экономика</t>
  </si>
  <si>
    <t>Дорожное хозяйство (дорожные фонды)</t>
  </si>
  <si>
    <t xml:space="preserve">Дорожная деятельность в отношении автомобильных дорог местного значения вне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Федерации. </t>
  </si>
  <si>
    <t>07 0 00 00000</t>
  </si>
  <si>
    <t>Подпрограмма "Развитие инвестиционной привлекательности и улучшения инвестиционного климата Бай-Тайгинского кожууна"</t>
  </si>
  <si>
    <t>07 1 00 00000</t>
  </si>
  <si>
    <t>Подпрограмма "Развитие малого и среднего предпринимательства в Бай-Тайгинском кожууне"</t>
  </si>
  <si>
    <t>07 2 00 00000</t>
  </si>
  <si>
    <t>Финансовая поддержка субъектов малого и среднего предпринимательства и организаций образующих инфраструктуру поддержки субъектов малого и среднего предпринимательства Бай-Тайгинского кожууна;</t>
  </si>
  <si>
    <t>07 2 02 70200</t>
  </si>
  <si>
    <t>10 0 00 00000</t>
  </si>
  <si>
    <t>Жилищно-коммунальное хозяйство</t>
  </si>
  <si>
    <t>Благоустройство</t>
  </si>
  <si>
    <t>15 0 00 00000</t>
  </si>
  <si>
    <t>97 0 00 76100</t>
  </si>
  <si>
    <t>Дополнительное образование детей</t>
  </si>
  <si>
    <t>Подпрограмма "Развитие дополнительного образования детей"</t>
  </si>
  <si>
    <t>01 3 00 00590</t>
  </si>
  <si>
    <t>11 0 00 00000</t>
  </si>
  <si>
    <t>Подпрограмма "Поддержка молодой семьи и организация досуговой деятельности молодожи"</t>
  </si>
  <si>
    <t>11 0 02 70200</t>
  </si>
  <si>
    <t>Здравоохранение</t>
  </si>
  <si>
    <t>Другие вопросы в области здравоохранения</t>
  </si>
  <si>
    <t>06 0 00 00000</t>
  </si>
  <si>
    <t>Социальное обеспечение  населения</t>
  </si>
  <si>
    <t>Субсидии гражданам на приобретение жилья</t>
  </si>
  <si>
    <t>Физическая культура и спорт</t>
  </si>
  <si>
    <t>11</t>
  </si>
  <si>
    <t>Другие вопросы в области физической культуры и спорта</t>
  </si>
  <si>
    <t>12 0 00 00000</t>
  </si>
  <si>
    <t>Организация и проведение спортивно-массовых мероприятий различной направленности на территории  Бай-Тайгинского кожууна</t>
  </si>
  <si>
    <t>12 0 01 70200</t>
  </si>
  <si>
    <t>Средства массовой информации</t>
  </si>
  <si>
    <t xml:space="preserve"> Периодическая печать и издательства</t>
  </si>
  <si>
    <t>13 0 00 00000</t>
  </si>
  <si>
    <t>13 0 03 70200</t>
  </si>
  <si>
    <t>025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</si>
  <si>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</si>
  <si>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</si>
  <si>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мунициального образования</t>
  </si>
  <si>
    <t>79 6 00 00000</t>
  </si>
  <si>
    <t>79 6 00 00110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</si>
  <si>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</si>
  <si>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79 7 00 00000</t>
  </si>
  <si>
    <t>79 7 00 00110</t>
  </si>
  <si>
    <t>79 7 00 00190</t>
  </si>
  <si>
    <t>026</t>
  </si>
  <si>
    <t>Контрольно-счетный орган</t>
  </si>
  <si>
    <t>79 8 00 00000</t>
  </si>
  <si>
    <t>79 8 00 00110</t>
  </si>
  <si>
    <t>79 8 00 00190</t>
  </si>
  <si>
    <t>Молодежная политика</t>
  </si>
  <si>
    <t>Заместитель Хурала Представителей</t>
  </si>
  <si>
    <t>Подпрограмма "Отдых и оздоровление  детей"</t>
  </si>
  <si>
    <t>01 5 00 00000</t>
  </si>
  <si>
    <t>Организация отдыха детей в каникулярное время</t>
  </si>
  <si>
    <t>01 5 01 00000</t>
  </si>
  <si>
    <t>01 5 01 75040</t>
  </si>
  <si>
    <t>РАСПРЕДЕЛЕНИЕ</t>
  </si>
  <si>
    <t>Разработчики</t>
  </si>
  <si>
    <t>Наименование программ</t>
  </si>
  <si>
    <t>1.1. Подпрограмма "Развитие дошкольного образования"</t>
  </si>
  <si>
    <t>1.2. Подпрограмма "Развитие общего образования"</t>
  </si>
  <si>
    <t>1.5. Подпрограмма "Отдых и оздоровление  детей"</t>
  </si>
  <si>
    <t>Муниципальное казенное учреждение "Управление культуры" администрации муниципального района "Бай-Тайгинский кожуун Республики Тыва"</t>
  </si>
  <si>
    <t>2.1. Подпрограмма "Библиотечное обслуживание населения"</t>
  </si>
  <si>
    <t>2.2. Подпрограмма "Организация досуга и предоставление услуг организаций культуры"</t>
  </si>
  <si>
    <t>2.5. Подпрограмма "Создание условий для реализации муниципальной программы"</t>
  </si>
  <si>
    <t>Муниципальное учреждение Управление сельского хозяйства Бай-Тайгинского кожууна</t>
  </si>
  <si>
    <t>3.1. Подпрограмма "Развитие отраслей сельского хозяйства"</t>
  </si>
  <si>
    <t>3.5. Подпрограмма "Обеспечение реализации муниципальной программы"</t>
  </si>
  <si>
    <t>4.1. Подпрограмма "Предоставление мер социальной поддержки отдельным категориям граждан и семьям с детьми в Бай-Тайгинском кожууне"</t>
  </si>
  <si>
    <t>4.2. Подпрограмма "Социальная поддержка и обслуживание граждан возраста, инвалидов и иных категорий граждан в Бай-Тайгинском кожууне"</t>
  </si>
  <si>
    <t>4.4. Подпрограмма "Обеспечение реализации муниципальной программы"</t>
  </si>
  <si>
    <t>Финансовое управление администрации муниципального района "Бай-Тайгинский кожуун Республики Тыва"</t>
  </si>
  <si>
    <t>Администрация муниципального района "Бай-Тайгинский кожуун Республики Тыва"</t>
  </si>
  <si>
    <t>Уплата иных платежей</t>
  </si>
  <si>
    <t>Иные выплаты персоналу учреждений, за исключением фонда оплаты труда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</si>
  <si>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</t>
  </si>
  <si>
    <t>Судебная система</t>
  </si>
  <si>
    <t>97 0 00 51200</t>
  </si>
  <si>
    <t xml:space="preserve">Социальные выплаты гражданам, кроме публичных нормативных
социальных выплат
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</si>
  <si>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</si>
  <si>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</si>
  <si>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Резервные средства</t>
  </si>
  <si>
    <t>Субвенции на реализацию дошкольных образовательных учреждений</t>
  </si>
  <si>
    <t>Субвенции на составление (изменение)списков кандидатов в присяжные заседатели федеральных судов общей юрисдикции в Республике Тыва на 2018 год</t>
  </si>
  <si>
    <t>Субвенции на обеспечение предоставления гражданам субсидий на оплату жилого помещения и коммунальных услуг</t>
  </si>
  <si>
    <t>Субвенции на осуществление государственных полномочий по созданию, организации и обеспечению деятельности административных комиссий в Республике Тыва</t>
  </si>
  <si>
    <t>Субвенции на осуществление переданных полномочий по комиссии по делам несовершеннолетних и защите их прав</t>
  </si>
  <si>
    <t xml:space="preserve">Субвенции на компенсацию расходов на оплату жилых помещений, отопления и освещения педагогическим работникам, проживающими и работающим в сельской местности </t>
  </si>
  <si>
    <t>Субсидии на организацию отдыха и оздоровления детей</t>
  </si>
  <si>
    <t>78 9 00 70200</t>
  </si>
  <si>
    <t>Резервные средства администации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</si>
  <si>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</si>
  <si>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</si>
  <si>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</si>
  <si>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</si>
  <si>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</si>
  <si>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Прочая закупка товаров, работ и услуг</t>
  </si>
  <si>
    <t>1.3. Подпрограмма "Развитие дополнительного образования детей"</t>
  </si>
  <si>
    <t>1.8. 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</si>
  <si>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3.2. Подпрограмма "Поддержка малых форм хозяйствования"</t>
  </si>
  <si>
    <t xml:space="preserve"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</t>
  </si>
  <si>
    <t xml:space="preserve">Организация предоставления дополнительного образования детей в муниципальных образовательных организациях </t>
  </si>
  <si>
    <t xml:space="preserve">Организация библиотечного обслуживания населения, комплектование и обеспечение сохранности библиотечных фондов межпоселенческих библиотек 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</si>
  <si>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</si>
  <si>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Предоставление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</si>
  <si>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14 0 00 00000</t>
  </si>
  <si>
    <t>Предоставление компенсации расходов на оплату жилых помещений, отопления и освещения  работникам культуры, проживающими и работающим в сельской местности</t>
  </si>
  <si>
    <t>02 6 00 00000</t>
  </si>
  <si>
    <t>02 6 00 76240</t>
  </si>
  <si>
    <t xml:space="preserve"> Иные бюджетные ассигнования</t>
  </si>
  <si>
    <t xml:space="preserve">Субсидии юридическим лицам </t>
  </si>
  <si>
    <t>08 0 01 70080</t>
  </si>
  <si>
    <t>Участие в предупреждении и ликвидации последствий чрезвычайных ситуаций на территории муниципального района</t>
  </si>
  <si>
    <t>08 0 03 70080</t>
  </si>
  <si>
    <t>07 1 04 70200</t>
  </si>
  <si>
    <t>07 2 04 70200</t>
  </si>
  <si>
    <t>07 2 05 70200</t>
  </si>
  <si>
    <t>13 0 01 70200</t>
  </si>
  <si>
    <t>Создание комплексной работы по социальной реабилитации семей, находящихся в социально опасном положении и трудной жизненной ситуации.</t>
  </si>
  <si>
    <t>Социальная поддержка семей с детьми и детей, находящихся в трудной жизненной ситуации.</t>
  </si>
  <si>
    <t>13 0 02 70200</t>
  </si>
  <si>
    <t>Создание благоприятных условий для комплексного развития и жизнедеятельности детей</t>
  </si>
  <si>
    <t>13 0 05 70200</t>
  </si>
  <si>
    <t>Обеспечение безопасного материнства и рождения здоровых детей, охрана здоровья детей и подростков, в т.ч. Репродуктивного здоровья</t>
  </si>
  <si>
    <t>13 0 06 70200</t>
  </si>
  <si>
    <t>Развитие и пропаганда семейных ценностей и традиций, семейных отношений</t>
  </si>
  <si>
    <t>2 02 10000 00 0000 150</t>
  </si>
  <si>
    <t>2 02 15001 05 0000 150</t>
  </si>
  <si>
    <t>2 02 15002 05 0000 150</t>
  </si>
  <si>
    <t>2 02 20000 00 0000 150</t>
  </si>
  <si>
    <t>2 02 29999 05 0000 150</t>
  </si>
  <si>
    <t>2 02 30000 00 0000 150</t>
  </si>
  <si>
    <t>2 02 30013 05 0000 150</t>
  </si>
  <si>
    <t>2 02 30022 05 0000 150</t>
  </si>
  <si>
    <t>2 02 30024 05 0000 150</t>
  </si>
  <si>
    <t>2 02 35118 05 0000 150</t>
  </si>
  <si>
    <t>2 02 35120 05 0000 150</t>
  </si>
  <si>
    <t>2 02 35250 05 0000 150</t>
  </si>
  <si>
    <t>2 02 40000 00 0000 150</t>
  </si>
  <si>
    <t>2 02 40014 05 0000 150</t>
  </si>
  <si>
    <t>7.2.Развитие малого и среднего предпринимательства в Бай-Тайгинскомкожууне </t>
  </si>
  <si>
    <t>02 1 01 00590</t>
  </si>
  <si>
    <t>01 2 00 00590</t>
  </si>
  <si>
    <t>01 2 00 76020</t>
  </si>
  <si>
    <t>Осуществление мероприятий по обеспечению безопасности людей на водных объектах, охране их жизни и здоровья.</t>
  </si>
  <si>
    <t>Совершенствование информационно-консультационной поддержки субъектов малого и среднего предпринимательства</t>
  </si>
  <si>
    <t>Формирование положительного имиджа предпринимательства и пропаганда его социальной значимости</t>
  </si>
  <si>
    <t xml:space="preserve"> Формирование инфраструктуры инвестиционной деятельности;</t>
  </si>
  <si>
    <t>Пособия, компенсации и иные социальные выплаты гражданам, кроме публичных нормативных обязательств</t>
  </si>
  <si>
    <t>Субсидии бюджетным учреждениям на иные цели</t>
  </si>
  <si>
    <t>Социальные выплаты гражданам, кроме публичных нормативных социальных выплат</t>
  </si>
  <si>
    <t>2 02 25497 05 0000 150</t>
  </si>
  <si>
    <t>Субсидии на реализацию мероприятий по обеспечению жильем молодых семей</t>
  </si>
  <si>
    <t>2 02 25555 05 0000 150</t>
  </si>
  <si>
    <t>17 0 05 70200</t>
  </si>
  <si>
    <t>Создание оптимальных условий для развития и совершенствования муниципального управления</t>
  </si>
  <si>
    <t>Расходы на обеспечение функций органов местного самоуправления</t>
  </si>
  <si>
    <t xml:space="preserve">Субсидии (гранты в форме субсидий)
на финансовое обеспечение затрат в связи с производством
(реализацией) товаров, выполнением работ, оказанием услуг,
порядком (правилами) предоставления которых не установлены
требования о последующем подтверждении их использования
в соответствии с условиями и (или) целями предоставления
</t>
  </si>
  <si>
    <t>Субвенции на реализацию полномочий по  назначению и  выплате ежемесячного пособия на ребенка</t>
  </si>
  <si>
    <t>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гражданам субсидий на оплату жилого помещения и коммунальных услуг</t>
  </si>
  <si>
    <t>"Бай-Тайгинский кожуун Республики Тыва"</t>
  </si>
  <si>
    <t>003</t>
  </si>
  <si>
    <t>Подпрограмма "Дополнительного образования детей"</t>
  </si>
  <si>
    <t>02 4 00 00000</t>
  </si>
  <si>
    <t>02 4 01 00590</t>
  </si>
  <si>
    <t>Организация предоставления дополнительного образования детей в учреждениях культуры и досуга</t>
  </si>
  <si>
    <t>2 02 49999 05 0000 150</t>
  </si>
  <si>
    <t>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</si>
  <si>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</si>
  <si>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2 02 25304 05 0000 150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</si>
  <si>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</si>
  <si>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2 02 35084 05 0000 150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</si>
  <si>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на 2020 год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</si>
  <si>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</si>
  <si>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</si>
  <si>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</si>
  <si>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</si>
  <si>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2.7. Развитие информационного общества и средств массовой информации</t>
  </si>
  <si>
    <t>3.3. Подпрограмма "Обеспечение эпизоотического и ветеринарно-санитарного благополучия"</t>
  </si>
  <si>
    <t>2.6.Предоставление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</t>
  </si>
  <si>
    <t>Закупка товаров, работ, услуг в целях капитального ремонта государственного (муниципального) имущеста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</si>
  <si>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</si>
  <si>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</si>
  <si>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Субвенции на осуществление переданных полномочий по организации мероприятий при осуществлении деятельности по обращению с животными без владельцев</t>
  </si>
  <si>
    <t>Субсидии на реализацию программ формирования современной городской среды</t>
  </si>
  <si>
    <t>Подпрограмма "Предоставление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местности"</t>
  </si>
  <si>
    <t>02 6 00 76140</t>
  </si>
  <si>
    <t>16 0 01 70200</t>
  </si>
  <si>
    <t>Создание и развитие МБУ "Дом ремесел и туризма Бай-Тайгинского кожууна", как центра развития народных промыслов, ремесел и этнокультурного туризма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</si>
  <si>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"Чечек")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</si>
  <si>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"Чаптанчыгбай")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</si>
  <si>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"Чечек"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</si>
  <si>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"Чаптанчыгбай"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</si>
  <si>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</si>
  <si>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Тээлинская СОШ им В.Б.Кара-Сала)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</si>
  <si>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Хемчикская СОШ)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</si>
  <si>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Шуйская СОШ)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</si>
  <si>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СОШ им.Н.С.Конгара с.Бай-Тал)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</si>
  <si>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Кызыл-Дагская СОШ)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</si>
  <si>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Кара-Хольская СОШ им.К.С.Шойгу)</t>
  </si>
  <si>
    <t>03 1 03 70200</t>
  </si>
  <si>
    <t xml:space="preserve"> Организация мероприятий проведения дня работников сельского хозяйства «Урожай - 2021»;</t>
  </si>
  <si>
    <t>Техническая и технологическая модернизация, инновационное развитие АПК</t>
  </si>
  <si>
    <t>03 1 04 70200</t>
  </si>
  <si>
    <t xml:space="preserve"> Организация мероприятий проведения праздника животноводов «Наадым"</t>
  </si>
  <si>
    <t>Субсидирование части затрат на уничтожение посевов наркосодержащих растений путем скашивания механизированным способом</t>
  </si>
  <si>
    <t>Проведение противоэпизоотических мероприятий</t>
  </si>
  <si>
    <t>03 3 02 76140</t>
  </si>
  <si>
    <t>03 3 05 70200</t>
  </si>
  <si>
    <t>Регулирование численности волков на территории кожууна;</t>
  </si>
  <si>
    <t>Подпрограмма "Содержание Управления сельского хозяйства"</t>
  </si>
  <si>
    <t>01 2 01 00590</t>
  </si>
  <si>
    <t>01 2 02 00590</t>
  </si>
  <si>
    <t>01 2 03 00590</t>
  </si>
  <si>
    <t>01 2 04 00590</t>
  </si>
  <si>
    <t>01 2 05 00590</t>
  </si>
  <si>
    <t>01 2 07 00590</t>
  </si>
  <si>
    <t>01 1 01 00590</t>
  </si>
  <si>
    <t>01 1 02 00590</t>
  </si>
  <si>
    <t>01 1 01 76020</t>
  </si>
  <si>
    <t>01 1 02 76020</t>
  </si>
  <si>
    <t>17 0 01 70200</t>
  </si>
  <si>
    <t>Совершенствование системы управления муниципальной службы в Бай-Тайгинском кожууне и повышение эффективности</t>
  </si>
  <si>
    <t>17 0 03 70200</t>
  </si>
  <si>
    <t>Обеспечение мер, способствующих взаимосвязи государственной гражданской и муниципальной службы, проведению единой кадровой политики на территории Бай-Тайгинского кожууна;</t>
  </si>
  <si>
    <t>09 0 05 70200</t>
  </si>
  <si>
    <t>Создание условий для деятельности добровольных формирований населения по охране общественного порядка</t>
  </si>
  <si>
    <t>14 0 02 70140</t>
  </si>
  <si>
    <t>10 1 00 00000</t>
  </si>
  <si>
    <t>Подпргорамма "Создание условий для обеспечения доступным и комфортным жильем сельского населения"</t>
  </si>
  <si>
    <t>Муниципальная программа "Комплексное развитие сельских территорий в муниципальном районе «Бай-Тайгинский кожуун Республики Тыва» на 2021-2023 годы"</t>
  </si>
  <si>
    <t>10 2 00 00000</t>
  </si>
  <si>
    <t>Подпрограмма Благоустройство сельских территорий"</t>
  </si>
  <si>
    <t>10 2 01 00000</t>
  </si>
  <si>
    <t>Благоустройство сельских территорий</t>
  </si>
  <si>
    <t>10 2 01 70120</t>
  </si>
  <si>
    <t>Cовершенствование методов выявления, диагностики, лечения туберкулеза, реабилитация больных туберкулезом</t>
  </si>
  <si>
    <t>06  0 01 70200</t>
  </si>
  <si>
    <t>10 1 01 L4970</t>
  </si>
  <si>
    <t>13 0 08 70200</t>
  </si>
  <si>
    <t xml:space="preserve">Повышение статуса семьи, формирование позитивного имиджа семьи </t>
  </si>
  <si>
    <t>Обеспечение информационной, консультационной и образовательной  поддержки представителей социально ориентированных некоммерческих организаций</t>
  </si>
  <si>
    <t>15 0 05 70200</t>
  </si>
  <si>
    <t>07 2 01 70200</t>
  </si>
  <si>
    <t>Правовое, организационное и аналитическое обеспечение деятельности субъектов малого и среднего предпринимательства</t>
  </si>
  <si>
    <t>Подпрограмма "Земельно-имущественные отношения"</t>
  </si>
  <si>
    <t>10 3 00 00000</t>
  </si>
  <si>
    <t>10 3 03 70200</t>
  </si>
  <si>
    <t>Обеспечение градостроительной деятельности на территории Бай-Тайгинского кожууна</t>
  </si>
  <si>
    <t>Субсидии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</si>
  <si>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</si>
  <si>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1 05 01000 01 0000 110</t>
  </si>
  <si>
    <t>Закупка энергетических ресурсов</t>
  </si>
  <si>
    <t>01 2 00 L3030</t>
  </si>
  <si>
    <t>01 2 00 L3040</t>
  </si>
  <si>
    <t>01 2 00 75150</t>
  </si>
  <si>
    <t>2.8 Сохранение и развитие народных художественных промыслов и ремесел</t>
  </si>
  <si>
    <t>5.1  Управление бюджетным процессом и его совершенствование</t>
  </si>
  <si>
    <t>5.2 Управление муниципальным долгом</t>
  </si>
  <si>
    <t>5.4 Содействие развитию доходного потенциала муниципального образования. Поддержка самооблажения граждан в сельских поселениях Бай-Тайгинского кожууна на 2020-2022гг</t>
  </si>
  <si>
    <t xml:space="preserve">10.1. Создание условий для обеспечения доступным и комфортным жильем сельского населения </t>
  </si>
  <si>
    <t>10.2. Благоустройство сельских территорий</t>
  </si>
  <si>
    <t>10.3. земельно-имущественные отношения</t>
  </si>
  <si>
    <t>02 8 00 00590</t>
  </si>
  <si>
    <t>19 0 00 00000</t>
  </si>
  <si>
    <t xml:space="preserve"> Формирование современной комфортной городской  среды  в Бай-Тайгинском кожууне на 2022 -2024 годы</t>
  </si>
  <si>
    <t>Муниципальная программа "Социальная поддержка граждан в Бай-Тайгинском кожууне на 2022-2024 годы"</t>
  </si>
  <si>
    <t>Муниципальная программа "Развитие образования на 2021-2023 годы муниципального района "Бай-Тайгинский кожуун РТ""</t>
  </si>
  <si>
    <t xml:space="preserve"> Организация мероприятий проведения дня работников сельского хозяйства «Урожай - 2022»;</t>
  </si>
  <si>
    <t>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2020-2022 годы""</t>
  </si>
  <si>
    <t>Муниципальная программа "Муниципальное управление  муниципального района Бай-Тайгинский кожуун Республики Тыва " на 2022-2024 годы"</t>
  </si>
  <si>
    <t>Муниципальная программа "Обеспечение общественного порядка и противодействие преступности в Бай-Тайгинском кожууне на 2022-2024 годы"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</si>
  <si>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2022-2024 годы"</t>
  </si>
  <si>
    <t>Муниципальная программа "Реализация молодежной политики муниципального района "Бай-Тайгинский кожуун Республики Тыва" на 2022-2024 годы</t>
  </si>
  <si>
    <t>Муниципальная программа "Социальная защита семьи и детей  в Бай-Тайгинском кожууне на 2022-2024 годы"</t>
  </si>
  <si>
    <t>Муниципальная программа "Развитие физической культуры и спорта в муниципальном районе "Бай-Тайгинский кожуун Республики Тыва" на 2022-2024 годы"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</si>
  <si>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 учреждений (с учетом доставки и услуг поставщика)сельским поселениям</t>
  </si>
  <si>
    <t>79 9 00 75060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</si>
  <si>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</si>
  <si>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 на 2026 год</t>
  </si>
  <si>
    <t>Национальная оборона</t>
  </si>
  <si>
    <t>Межбюджетные трансферты общего характера бюджетам бюджетной системы Российской Федерации</t>
  </si>
  <si>
    <t>Культура, кинематография</t>
  </si>
  <si>
    <t>Образование</t>
  </si>
  <si>
    <t>02 4 01 75200</t>
  </si>
  <si>
    <t>Субсидии местным бюджетам на содержание расходов по содержаанию расходов по содержанию имущества образовательных учреждений</t>
  </si>
  <si>
    <t>02 1 01 70080</t>
  </si>
  <si>
    <t>Субсидии местным бюджетам на оплату услуг доступа к сети "Интернет"</t>
  </si>
  <si>
    <t>МУНИЦИПАЛЬНОЕ КАЗЕННОЕ УЧРЕЖДЕНИЕ УПРАВЛЕНИЕ КУЛЬТУРЫ АДМИНИСТРАЦИИ МУНИЦИПАЛЬНОГО РАЙОНА "БАЙ-ТАЙГИНСКИЙ КОЖУУН РЕСПУБЛИКИ ТЫВА"</t>
  </si>
  <si>
    <t>УПРАВЛЕНИЕ ТРУДА И СОЦИАЛЬНОГО РАЗВИТИЯ АДМИНИСТРАЦИИ МУНИЦИПАЛЬНОГО РАЙОНА "БАЙ-ТАЙГИНСКИЙ КОЖУУН РЕСПУБЛИКИ ТЫВА"</t>
  </si>
  <si>
    <t>МУНИЦИПАЛЬНОЕ КАЗЕННОЕ УЧРЕЖДЕНИЕ УПРАВЛЕНИЕ ОБРАЗОВАНИЯ АДМИНИСТРАЦИИ МУНИЦИПАЛЬНОГО РАЙОНА "БАЙ-ТАЙГИНСКИЙ КОЖУУН РЕСПУБЛИКИ ТЫВА"</t>
  </si>
  <si>
    <t>АДМИНИСТРАЦИЯ МУНИЦИПАЛЬНОГО РАЙОНА "БАЙ-ТАЙГИНСКИЙ КОЖУУН РЕСПУБЛИКИ ТЫВА"</t>
  </si>
  <si>
    <t>ХУРАЛ ПРЕДСТАВИТЕЛЕЙ МУНИЦИПАЛЬНОГО РАЙОНА "БАЙ-ТАЙГИНСКИЙ КОЖУУН РЕСПУБЛИКИ ТЫВА"</t>
  </si>
  <si>
    <t>КОНТРОЛЬНО-СЧЕТНАЯ ПАЛАТА МУНИЦИПАЛЬНОГО РАЙОНА "БАЙ-ТАЙГИНСКИЙ КОЖУУН РЕСПУБЛИКИ ТЫВА"</t>
  </si>
  <si>
    <t>01 1 00 75200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</si>
  <si>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</si>
  <si>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</si>
  <si>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2 02 20041 05 0000 150</t>
  </si>
  <si>
    <t>Субсидии бюдетам муниципальных районов на поддержку отрасли культуры</t>
  </si>
  <si>
    <t>2 02 25519 05 0000 150</t>
  </si>
  <si>
    <t>2 02 25599 05 0000 150</t>
  </si>
  <si>
    <t>Субвенции местным бюджетам на выплаты дененжных средств на содержание детей в семьях опекунов (попечителей), в приемных семьях и вознограждения, причитающегося приемным родителям, на 2024 год</t>
  </si>
  <si>
    <t>01 2 00 75200</t>
  </si>
  <si>
    <t>Обеспечение проведения выборов и референдумов</t>
  </si>
  <si>
    <t>Проведение выборов и референдумов</t>
  </si>
  <si>
    <t>89 7 00 70200</t>
  </si>
  <si>
    <t>Специальные расходы</t>
  </si>
  <si>
    <t>06  0 04 70200</t>
  </si>
  <si>
    <t>Материальная помрщь (выплаты врачам) "Земский доктор" на муниципальном уровне</t>
  </si>
  <si>
    <t>79 3 00 76170</t>
  </si>
  <si>
    <t>79 4 00 76180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</si>
  <si>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родителеям, на 2024 год</t>
  </si>
  <si>
    <t>Приобретение товаров, работ и услуг в пользу граждан в целях их социального обеспечения</t>
  </si>
  <si>
    <t>01 8 00 76150</t>
  </si>
  <si>
    <t>Субсидии местным бюджетам на оплату услуг доступа к сети "Интернет" социально значимых объектов</t>
  </si>
  <si>
    <t>78 7 00 70080</t>
  </si>
  <si>
    <t>Селское хозяйство и рыбаловство</t>
  </si>
  <si>
    <t>Субсидия на подготовку проектов межевания земельных участков и на проведение кадастровых работ</t>
  </si>
  <si>
    <t>Энергосбережение и повышение энергетической эффективности на 2022 – 2024 годы</t>
  </si>
  <si>
    <t>18 0 00 00000</t>
  </si>
  <si>
    <t>18 0 0 70200</t>
  </si>
  <si>
    <t>Муниципальная программа "Развитие культуры на 2023-2025 годы"</t>
  </si>
  <si>
    <t>Муниципальная программа "Социальная поддержка граждан в Бай-Тайгинском кожууне на 2024-2026 годы"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</si>
  <si>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</si>
  <si>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 xml:space="preserve">Субвенции на реализацию Закона Республики Тыва «О погребении и похоронном деле в Республике Тыва» </t>
  </si>
  <si>
    <t>Субвенции на реализацию Закона Республики Тыва «О погребении и похоронном деле в Республике Тыва»</t>
  </si>
  <si>
    <t>Муниципальная программа "Развитие образования на 2024-2026 годы муниципального района "Бай-Тайгинский кожуун Республики Тыва""</t>
  </si>
  <si>
    <t xml:space="preserve">Развитие сельского хозяйства и регулирование рынков сельскохозяйственной продукции в Бай-Тайгинском кожууне на 2024-2026годы </t>
  </si>
  <si>
    <t>3. Развитие сельского хозяйства и регулирование рынков сельскохозяйственной продукции в Бай-Тайгинском кожууне на 2024-2026 годы</t>
  </si>
  <si>
    <t>Муниципальная программа "Развитие сельского хозяйства и регулирование рынков сельскохозяйственной продукции в Бай-Тайгинском кожууне на 2024-2026 годы"</t>
  </si>
  <si>
    <t>4.Социальная поддержка граждан в Бай-Тайгинском кожууне на 2024-2026 годы</t>
  </si>
  <si>
    <t>5.3. 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2023-2025 годы""</t>
  </si>
  <si>
    <t>Муниципальная программа "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годы"</t>
  </si>
  <si>
    <t>8. 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</t>
  </si>
  <si>
    <t xml:space="preserve"> Муниципальная программа "Развитие туризма в Бай-Тайгинском кожууне на 2024-2026 годы"</t>
  </si>
  <si>
    <t>16. Развитие туризма в Бай-Тайгинском кожууне на 2024-2026 годы</t>
  </si>
  <si>
    <t>Муниципальная программа "Сохранение здоровья  и формирование здорового образа жизни населения в Бай-Тайгинском кожууне на 2024-2026гг"</t>
  </si>
  <si>
    <t>6. Сохранение и формирование здорового образа жизни населения в Бай-Тайгинском кожууне на 2024-2026 гг</t>
  </si>
  <si>
    <t>Муниципальная программа "Комплексное развитие сельских территорий в муниципальном районе «Бай-Тайгинский кожуун Республики Тыва» на 2024-2026 годы</t>
  </si>
  <si>
    <t>10. Комплексное развитие сельских территорий в муниципальном районе «Бай-Тайгинский кожуун Республики Тыва» на 2024-2026 годы</t>
  </si>
  <si>
    <t xml:space="preserve">Муниципальная программа«Реализация муниципальной национальной политики в Бай-Тайгинском кожууне на 2024-2026 годы»
</t>
  </si>
  <si>
    <t xml:space="preserve">Муниципальная программа«Реализация муниципальной национальной политики
в Бай-Тайгинском кожууне на 2024-2026 годы»
</t>
  </si>
  <si>
    <t>Налог, взимаемый в связи с применением упрощенной системы налогообложения</t>
  </si>
  <si>
    <t>1 14 06013 05 0000 430</t>
  </si>
  <si>
    <t>2 02 45303 05 0000 150</t>
  </si>
  <si>
    <t>Подпрограмма "Обеспечение реализации муниципальной программы "Развитие образования на 2023-2026 годы муниципального района "Бай-Тайгинский кожуун Республика Тыва"</t>
  </si>
  <si>
    <t>Приложение № 23</t>
  </si>
  <si>
    <t>2 02 30027 05 0000 150</t>
  </si>
  <si>
    <t>Утверждено решением о бюджете на 2024 год (от 20.12.2023г. № 173)</t>
  </si>
  <si>
    <t>ОТДЕЛ ОПЕКИ И ПОПЕЧИТЕЛЬСТВА АДМИНИСТАРЦИИ МУНИЦИПАЛЬНОГО РАЙОНА "БАЙ-ТАЙГИНСКИЙ КОЖУУН РЕСПУБЛИКИ ТЫВА"</t>
  </si>
  <si>
    <t>79 3 00 00110</t>
  </si>
  <si>
    <t>79 3 00 00000</t>
  </si>
  <si>
    <t>расходы на содержание специалистов, осуществлющих переданные полномочия Республики Тыва по опеке и попечительству</t>
  </si>
  <si>
    <t>СОЦИАЛЬНАЯ ПОЛИТИКА</t>
  </si>
  <si>
    <t>01 3 00 75200</t>
  </si>
  <si>
    <t>Приложение № 4</t>
  </si>
  <si>
    <t>к Постановлению администрации муниципального</t>
  </si>
  <si>
    <t>района "Бай-Тайгинский кожуун Республики Тыва"</t>
  </si>
  <si>
    <t>1 05 00000 00 0000 000</t>
  </si>
  <si>
    <t>1 09 00000 0 0 0000 000</t>
  </si>
  <si>
    <t>1 11 00000 00 0000 000</t>
  </si>
  <si>
    <t>1 12 00000 00 0000 000</t>
  </si>
  <si>
    <t>Приложение № 7</t>
  </si>
  <si>
    <t>Приложение № 9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</si>
  <si>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</si>
  <si>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</si>
  <si>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</si>
  <si>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</si>
  <si>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2 18 60100 05 0000 150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</si>
  <si>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</si>
  <si>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10 3 02 70200</t>
  </si>
  <si>
    <t>Субсидии на проведение комплексных кадастровых работ МО</t>
  </si>
  <si>
    <t>79 4 00 0110</t>
  </si>
  <si>
    <t xml:space="preserve"> 2 02 25576 05 0000150</t>
  </si>
  <si>
    <t>79 8 00 55490</t>
  </si>
  <si>
    <t>78 7 00 55490</t>
  </si>
  <si>
    <t>Иные межбюджетные трансферты  из республиканского бюджета на поощрение муниципальных управленческих команд за содействие достижению показателей деятельности органов исполнительной власти Республики Тыва</t>
  </si>
  <si>
    <t>01 1 00 55490</t>
  </si>
  <si>
    <t>Поощрение за достижение наилучших значений показателей по итогам оценки эффективности деятельноси органов исполнительной власти</t>
  </si>
  <si>
    <t>01 2 00 55490</t>
  </si>
  <si>
    <t>02 5 01 55490</t>
  </si>
  <si>
    <t>Субсидии на реализацию мероприятий по государственной поддержке отрсали культуры</t>
  </si>
  <si>
    <t>02 1 01 55490</t>
  </si>
  <si>
    <t>02 2 01 55490</t>
  </si>
  <si>
    <t>78 5 00 55490</t>
  </si>
  <si>
    <t>78 6 00 55490</t>
  </si>
  <si>
    <t>10 1 03 L5761</t>
  </si>
  <si>
    <t>Сувсидии на улучшение жилищних условий граждан, проживающих на сельских территориях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</si>
  <si>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</si>
  <si>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</si>
  <si>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1 05 02000 01 0000 110</t>
  </si>
  <si>
    <t>Единый налог на вмененный доход</t>
  </si>
  <si>
    <t>(тыс.руб.)</t>
  </si>
  <si>
    <t>№ п/п</t>
  </si>
  <si>
    <t>Наименование сельских поселений</t>
  </si>
  <si>
    <t>сумон Бай-Тал</t>
  </si>
  <si>
    <t>сумон Кызыл-Даг</t>
  </si>
  <si>
    <t>сумон Кара-Хол</t>
  </si>
  <si>
    <t>сумон Хемчик</t>
  </si>
  <si>
    <t>сумон Шуй</t>
  </si>
  <si>
    <t>сумон Ээр-Хавак</t>
  </si>
  <si>
    <t xml:space="preserve">Всего </t>
  </si>
  <si>
    <t>сумон Тээли</t>
  </si>
  <si>
    <t>04 1 04 7603Д</t>
  </si>
  <si>
    <t>14 0 02 75050</t>
  </si>
  <si>
    <t>Субсидии местным бюджетам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</si>
  <si>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 xml:space="preserve">В С Е Г О </t>
  </si>
  <si>
    <t>Приложение № 14</t>
  </si>
  <si>
    <t>Распределение</t>
  </si>
  <si>
    <t>04 2 03 5250F</t>
  </si>
  <si>
    <t>01 2 00 L0500</t>
  </si>
  <si>
    <t>(в процентах)</t>
  </si>
  <si>
    <t>НАИМЕНОВАНИЕ ДОХОДА</t>
  </si>
  <si>
    <t xml:space="preserve">  бюджеты муниципальных районов</t>
  </si>
  <si>
    <t>бюджеты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</si>
  <si>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</si>
  <si>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с продаж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</si>
  <si>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</si>
  <si>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мобилизуемый на территориях муниципальных районов</t>
  </si>
  <si>
    <t xml:space="preserve">ПРОЧИЕ ДОХОДЫ ОТ ОКАЗАНИЯ ПЛАТНЫХ УСЛУГ (РАБОТ) ПОЛУЧАТЕЛЯМИ СРЕДСТВ БЮДЖЕТОВ МУНИЦПАЛЬНЫХ РАЙОНОВ </t>
  </si>
  <si>
    <t xml:space="preserve">Прочие доходы от оказания платных услуг (работ) получателями средств бюджетов муниципальных районов </t>
  </si>
  <si>
    <t>Прочие доходы от оказания платных услуг (работ) получателями средств бюджетов сельских поселений</t>
  </si>
  <si>
    <t>Прочие доходы от компенсации затрат бюджетов сельских поселений</t>
  </si>
  <si>
    <t>В ЧАСТИ ШТРАФОВ, САНКЦИЙ, ВОЗМЕЩЕНИЯ УЩЕРБА</t>
  </si>
  <si>
    <t>В ЧАСТИ ПРОЧИХ НЕНАЛОГОВЫХ ДОХОДОВ</t>
  </si>
  <si>
    <t>Невыясненные поступления, зачисляемые в  бюджеты муниципальных районов</t>
  </si>
  <si>
    <t xml:space="preserve">Невыясненные поступления, зачисляемые в  бюджеты сельских поселений </t>
  </si>
  <si>
    <t>Средства самообложения граждан, зачисляемые в бюджеты сельских поселений</t>
  </si>
  <si>
    <t>Прочие  неналоговые   доходы   бюджетов муниципальных районов</t>
  </si>
  <si>
    <t>Прочие  неналоговые   доходы   бюджетов сельских поселений</t>
  </si>
  <si>
    <t>Дотация на выравнивание бюджетной обеспеченности муниципальных районов (городских округов) Республики Тыва</t>
  </si>
  <si>
    <t xml:space="preserve">Дотации на поддержку мер по обеспечению сбалансированности бюджетов муниципальных районов (городских округов) 
Республики Тыва 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</si>
  <si>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</si>
  <si>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</si>
  <si>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Субсидии на реализацию мероприятий по обеспечению жильем 
молодых семей</t>
  </si>
  <si>
    <t>Субсидии бюджетам на реализацию программ формирования современной городской среды</t>
  </si>
  <si>
    <t>Субсидии местным бюджетам на софинансирование расходов
по содержанию имущества образовательных учреждений</t>
  </si>
  <si>
    <t>Субвенции на реализацию Закона Республики Тыва «О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</si>
  <si>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Субвенции местным бюджетам на финансовое обеспечение мероприятий по проведению оздоровительной кампании детей</t>
  </si>
  <si>
    <t>Субвенций местным бюджетам на оплату жилищно-коммунальных услуг отдельным категориям граждан</t>
  </si>
  <si>
    <t>Субвенции местным бюджетам на предоставление льгот сельским специалистам по жилищно-коммунальным услугам</t>
  </si>
  <si>
    <t>Субвенции  на реализацию Закона Республики Тыва "О мерах  социальной поддержки реабилитированных лиц и лиц  признанных пострадавшими от политических репрессий"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</si>
  <si>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</si>
  <si>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местным бюджетам на осуществление государственных полномочий по образованию и организации деятельности комиссий по делам несовершеннолетних</t>
  </si>
  <si>
    <t>Субвенций местным бюджетам на осуществление государственных полномочий по созданию, организации и обеспечению деятельности административных комиссий</t>
  </si>
  <si>
    <t>Субвенции местным бюджетам на реализацию Закона Республики Тыва "О погребении и похоронном деле в Республике Тыва"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</si>
  <si>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</si>
  <si>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Субвенций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</t>
  </si>
  <si>
    <t>Субвенция местным бюджетам на содержание специалистов, осуществляющих переданные полномочия Республики Тыва по опеке и попечительству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</si>
  <si>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 (1004)</t>
  </si>
  <si>
    <t>Субвенции местным бюджетам на осуществление полномочий Республики Тыва, переданных органам местного самоуправления Республики Тыва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</si>
  <si>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</si>
  <si>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</si>
  <si>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 местным бюджетам за лучшую организацию деятельности по благоустройству, озеленению и чистоте</t>
  </si>
  <si>
    <t>Иные межбюджетные трансферты местным бюджетам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</si>
  <si>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Сумма на 2027 год</t>
  </si>
  <si>
    <t xml:space="preserve"> СТАТЬЯМ И ВИДАМ РАСХОДОВ КЛАССИФИКАЦИИ РАСХОДОВ БЮДЖЕТА НА 2025 ГОД </t>
  </si>
  <si>
    <t>Приложение № 1</t>
  </si>
  <si>
    <t xml:space="preserve">муниципального района </t>
  </si>
  <si>
    <t>ВЕДОМСТВЕННАЯ СТРУКТУРА РАСХОДОВ БЮДЖЕТА НА 2025 ГОД</t>
  </si>
  <si>
    <t>Приложение № 15</t>
  </si>
  <si>
    <t>1.</t>
  </si>
  <si>
    <t>Приложение № 18</t>
  </si>
  <si>
    <t>Источники</t>
  </si>
  <si>
    <t>финансирования дефицита кожуунного  бюджета  муниципального района</t>
  </si>
  <si>
    <t>код</t>
  </si>
  <si>
    <t xml:space="preserve">Всего источников финансирования дефицита бюджета </t>
  </si>
  <si>
    <t>-</t>
  </si>
  <si>
    <t>в том числе</t>
  </si>
  <si>
    <t>Получение  бюджетных  кредитов  от  других  бюджетов  бюджетной  системы  Российской  Федерации    в  валюте  Российской  Федерации</t>
  </si>
  <si>
    <t>000 01 03 01 00 00 0000 700</t>
  </si>
  <si>
    <t>Получение  кредитов  от  других  бюджетов  бюджетной  системы  Российской  Федерации   бюджетами  муниципальных  районов в  валюте  Российской  Федерации</t>
  </si>
  <si>
    <t>000 01 03 01 00 05 0000 710</t>
  </si>
  <si>
    <t>Погашение  бюджетных  кредитов, полученных  от других  бюджетов  бюджетной  системы  Российской  Федерации  в  валюте  Российской  Федерации</t>
  </si>
  <si>
    <t>000 01 03 01 00 00 0000 800</t>
  </si>
  <si>
    <t>Погашение  бюджетами  муниципальных  районов  кредитов  от других  бюджетов  бюджетной  системы  Российской  Федерации  в  валюте  Российской  Федерации</t>
  </si>
  <si>
    <t>000 01 03 01 00 05 0000 810</t>
  </si>
  <si>
    <t>Приложение № 2</t>
  </si>
  <si>
    <t>Приложение № 3</t>
  </si>
  <si>
    <t>Приложение № 5</t>
  </si>
  <si>
    <t>Приложение № 6</t>
  </si>
  <si>
    <t>Приложение № 19</t>
  </si>
  <si>
    <t>Приложение № 20</t>
  </si>
  <si>
    <t>Приложение № 21</t>
  </si>
  <si>
    <t>Приложение № 22</t>
  </si>
  <si>
    <t>Сумма на год</t>
  </si>
  <si>
    <t>(тыс. рублей)</t>
  </si>
  <si>
    <t>Приложение № 16</t>
  </si>
  <si>
    <t>Иные пенсии, социальные доплаты к пенсиям</t>
  </si>
  <si>
    <t xml:space="preserve"> Иные межбюджетные трансферты местным бюджетам за лучшую организацию деятельности по благоустройству, озеленению и чистоте на 2025 год</t>
  </si>
  <si>
    <t>Пенсионное обеспечение</t>
  </si>
  <si>
    <t>Пенсии за выслугу лет лицам, замещавшим государственные должности Республики Тыва</t>
  </si>
  <si>
    <t>Дорожная деятельность в отношении автомобильных дорог местного значения в пределах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</si>
  <si>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14 0 03 70140</t>
  </si>
  <si>
    <t>Совершенствование системы учета объектов муниципальной собственности  Бай-Тайгинского кожууна</t>
  </si>
  <si>
    <t>10 3 01 70200</t>
  </si>
  <si>
    <t>Жилищное хозяйство</t>
  </si>
  <si>
    <t>1. Муниципальная программа "Развитие образования муниципального района "Бай-Тайгинский кожуун Республики Тыва" на 2024-2026 годы</t>
  </si>
  <si>
    <t>1.9. Подпрограмма "Обеспечение реализации муниципальной программы "Развитие образования на 2024-2026 годы муниципального района "Бай-Тайгинский кожуун РТ"</t>
  </si>
  <si>
    <t>2.4 Подпрограмма "Дополнительное образование и воспитание детей"</t>
  </si>
  <si>
    <t xml:space="preserve">Создание экономических, технических организационных условий для эффективного использования энергетических ресурсов, стимулирование проведения энергосберегающей политики исполнителями настоящей программы. </t>
  </si>
  <si>
    <t>Расходы на выплаты на оплате труда работников (ЖКХ)</t>
  </si>
  <si>
    <t>4.5. Подпрограмма "Пенсии за выслугу лет лицам, завещавшим государственные должности Республики Тыва"</t>
  </si>
  <si>
    <t>,</t>
  </si>
  <si>
    <t>6.4 Материальная помощь (выплаты врачам) «Земский доктор» на муниципальном  уровне</t>
  </si>
  <si>
    <t>6.1 Совершенствование методов выявления, диагностики, лечения туберкулеза, реабилитация больных туберкулезом</t>
  </si>
  <si>
    <t>Муниципальная программа "Сохранение здоровья  и формирование здорового образа жизни населения в Бай-Тайгинском кожууне на 2024-2026 годы"</t>
  </si>
  <si>
    <t>9. Обеспечение общественного порядка и противодействие преступности на территории муниципального района "Бай-Тайгинский кожуун республики Тыва" на 2025-2027 годы.</t>
  </si>
  <si>
    <t>02 7 02 70200</t>
  </si>
  <si>
    <t>Освещение в сайте администрации Бай-Тайгинского кожууна</t>
  </si>
  <si>
    <t>02 7 02 00000</t>
  </si>
  <si>
    <t>Подпрограмма "Развитие информационного общества и средств массовой информации"</t>
  </si>
  <si>
    <t>11. Реализация молодежной политики  муниципального района "Бай-Тайгинский кожуун РТ" на 2025-2027 годы</t>
  </si>
  <si>
    <t>12. Развитие физической культуры и спорта в муниципальном районе "Бай-Тайгинский кожуун Республики Тыва на 2025 -2027 годы"</t>
  </si>
  <si>
    <t xml:space="preserve">13. Социальная защита семьи и детей в Бай-Тайгинском кожууне на 2025-2027 годы </t>
  </si>
  <si>
    <t>14. Развитие и функционирование дорожно-транспортного хозяйства муниципального района "Бай-Тайгинский кожуун РТ" на 2025-2027 годы</t>
  </si>
  <si>
    <t xml:space="preserve">15. «Реализация муниципальной национальной политики в Бай-Тайгинском кожууне на 2024-2026 годы»
</t>
  </si>
  <si>
    <t>17. Муниципальное управление  муниципального района «Бай-Тайгинский кожуун Республики Тыва» на 2025 – 2027 годы</t>
  </si>
  <si>
    <t xml:space="preserve">18.  Энергосбережение и повышение энергетической эффективности на 2025-– 2027 годы </t>
  </si>
  <si>
    <t>19.  Формирование современной комфортной городской  среды  в Бай-Тайгинском кожууне на 2025 -2027 годы</t>
  </si>
  <si>
    <t>16 0 00 00000</t>
  </si>
  <si>
    <t>18 0 00 70200</t>
  </si>
  <si>
    <t>Энергосбережение и повышение энергетической эффективности на 2025 – 2027 годы</t>
  </si>
  <si>
    <t>Муниципальная программа "Муниципальное управление  муниципального района Бай-Тайгинский кожуун Республики Тыва " на 2025-2027 годы"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</si>
  <si>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2025-2027 годы"</t>
  </si>
  <si>
    <t>Муниципальная программа "Социальная защита семьи и детей  в Бай-Тайгинском кожууне на 2025-2027 годы"</t>
  </si>
  <si>
    <t>Муниципальная программа "Развитие физической культуры и спорта в муниципальном районе "Бай-Тайгинский кожуун Республики Тыва" на 2025-2027 годы"</t>
  </si>
  <si>
    <t>Муниципальная программа "Реализация молодежной политики муниципального района "Бай-Тайгинский кожуун Республики Тыва" на 2025-2027 годы</t>
  </si>
  <si>
    <t>Комплексное развитие сельских территорий в муниципальном районе «Бай-Тайгинский кожуун Республики Тыва» на 2024-2026 годы</t>
  </si>
  <si>
    <t>10 3 02 L5990</t>
  </si>
  <si>
    <t>Муниципальная программа "Создание благоприятных условий  для ведения бизнеса в Бай-Тайгинском кожууне на 2025 – 2027 годы"</t>
  </si>
  <si>
    <t>Муниципальная программа "Развитие культуры на 2024-2026 годы"</t>
  </si>
  <si>
    <t>Приложение № 10</t>
  </si>
  <si>
    <t xml:space="preserve"> к Решению хурала представителей</t>
  </si>
  <si>
    <t xml:space="preserve"> муниципального района </t>
  </si>
  <si>
    <t>Наименование публичного нормативного обязательства</t>
  </si>
  <si>
    <t>Код строки</t>
  </si>
  <si>
    <t>Реквизиты нормативного правового акта</t>
  </si>
  <si>
    <t>Дата втупления в силу</t>
  </si>
  <si>
    <t>Код расходов по БК</t>
  </si>
  <si>
    <t>Сумма</t>
  </si>
  <si>
    <t>вид</t>
  </si>
  <si>
    <t>дата</t>
  </si>
  <si>
    <t>номер</t>
  </si>
  <si>
    <t>название</t>
  </si>
  <si>
    <t>раздел</t>
  </si>
  <si>
    <t>подраздел</t>
  </si>
  <si>
    <t>целевая статья</t>
  </si>
  <si>
    <t>вид расходов</t>
  </si>
  <si>
    <t>2026г.</t>
  </si>
  <si>
    <t>Закон Республики Тыва</t>
  </si>
  <si>
    <t>1049 ВХ-1</t>
  </si>
  <si>
    <t>"О порядке назначения и выплаты ежемесячного пособия на ребенка"</t>
  </si>
  <si>
    <t>313</t>
  </si>
  <si>
    <t>Меры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</t>
  </si>
  <si>
    <t>1159 ВХ-1</t>
  </si>
  <si>
    <t>"О мерах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Войны"</t>
  </si>
  <si>
    <t>Меры социальной поддержки реабилитированных лиц и лиц, признанных пострадавшими от политических репрессий</t>
  </si>
  <si>
    <t>1147 ВХ-1</t>
  </si>
  <si>
    <t>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</si>
  <si>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граждан</t>
  </si>
  <si>
    <t>1560 ВХ-1</t>
  </si>
  <si>
    <t>"О наделении органов местного самоуправления  муниципальных образований отдельными государственными полномочиями РТ в области социальной поддержки отдельных категорий граждан"</t>
  </si>
  <si>
    <t>321</t>
  </si>
  <si>
    <t>Предоставление субсидий на оплату жилого помещения и коммунальных услуг</t>
  </si>
  <si>
    <t>005</t>
  </si>
  <si>
    <t>Федеральный закон, Постановление Правительства Российской Федерации</t>
  </si>
  <si>
    <t>29.12.2004, 14.12.2005</t>
  </si>
  <si>
    <t>188-ФЗ;   761</t>
  </si>
  <si>
    <t>"Жилищный кодекс РФ", "О предоставлении субсидий на оплату жилого помещения и коммунальных услуг""</t>
  </si>
  <si>
    <t>01.03.2005 , 19.12.2005</t>
  </si>
  <si>
    <t>323</t>
  </si>
  <si>
    <t>Социальная поддержка отдельных категорий граждан</t>
  </si>
  <si>
    <t>Постановление Правительства Республики Тыва</t>
  </si>
  <si>
    <t>175</t>
  </si>
  <si>
    <t>"О порядке обеспечения равной доступности услуг общественного транспорта для отдельных категорий граждан на территории Республики Тыва, оказание мер социальной поддержке которых относится к ведению Российской Федерации"</t>
  </si>
  <si>
    <t>10 дней со дня официального опубликования</t>
  </si>
  <si>
    <t xml:space="preserve">10 </t>
  </si>
  <si>
    <t>04 1 07 56110</t>
  </si>
  <si>
    <t>Социальная поддержка неработающим гражданам</t>
  </si>
  <si>
    <t>Федеральный Закон</t>
  </si>
  <si>
    <t>8</t>
  </si>
  <si>
    <t>"О погребении и похоронном деле"</t>
  </si>
  <si>
    <t>01.01.1997</t>
  </si>
  <si>
    <t>Ежемесячные выплаты компенсации в части родительской платы за содержание ребенка в муниципальных учреждениях</t>
  </si>
  <si>
    <t>92-ЗХ-2</t>
  </si>
  <si>
    <t>"О порядке предоставления финансовой помощи из бюджета Республики Тыва местным бюджетам в виде субвенции на выплату  компенсации в части родительской платы за содержание ребенка в муниципальных учреждениях, реализующих основную общеобразовательную программу дошкольного образования"</t>
  </si>
  <si>
    <t>17.05.2007</t>
  </si>
  <si>
    <t>Предоставление денежных средств на содержание детей в семьях опекунов (попечителей), в приемных семьях и вознаграждения, причитающегося приемным родителям, на 2024 год</t>
  </si>
  <si>
    <t>933-ЗРТ</t>
  </si>
  <si>
    <t>"О наделении органов местного самоуправления муниципальных районов и городских округов Республики Тыва отдельными государственными полномочиями по опеке и попечительству в отношении несовершеннолетних, а также по обеспечению детей-сирот, детей, оставшихся без попечения родителей, лиц из числа детей-сирот и детей, оставшихся без попечения родителей, жилыми помещениями"</t>
  </si>
  <si>
    <t>79 5 00 76180</t>
  </si>
  <si>
    <t>Итого</t>
  </si>
  <si>
    <t>Приложение № 12</t>
  </si>
  <si>
    <t>Приложение № 13</t>
  </si>
  <si>
    <t xml:space="preserve">Верхний предел муниципального долга муниципального района </t>
  </si>
  <si>
    <t>Величина внутрен-него муници-пального долга на 01.01.2024 г.</t>
  </si>
  <si>
    <t>Величина внутрен-него муници-пального долга на 01.01.2025 г.</t>
  </si>
  <si>
    <t>основ-ной долг</t>
  </si>
  <si>
    <t>процен-ты</t>
  </si>
  <si>
    <t>Всего</t>
  </si>
  <si>
    <t>2027г.</t>
  </si>
  <si>
    <t>Материальная помощь (выплаты врачам) "Земский доктор" на муниципальном уровне</t>
  </si>
  <si>
    <t>Формирование современной комфортной городской  среды  в Бай-Тайгинском кожууне на 2025 -2027 годы</t>
  </si>
  <si>
    <t>от "___" ноября 2025 года № ____</t>
  </si>
  <si>
    <t>на 2026 год и плановый приод 2027-2028 годов"</t>
  </si>
  <si>
    <t>"О проекте бюджета муниципального района</t>
  </si>
  <si>
    <t>"Бай-Тайгинский кожуун Республики Тыва" на 01.01.2026 г.</t>
  </si>
  <si>
    <t>Величина внутрен-него муници-пального долга на 01.01.2026 г.</t>
  </si>
  <si>
    <t>Бай-Тайгинского кожууна Республики Тыва", на 2026 год</t>
  </si>
  <si>
    <t>Бай-Тайгинского кожууна Республики Тыва" на 2027  - 2028 годы</t>
  </si>
  <si>
    <t>Сумма на 2028 год</t>
  </si>
  <si>
    <t xml:space="preserve"> НОРМАТИВЫ РАСПРЕДЕЛЕНИЯ ДОХОДОВ МЕЖДУ БЮДЖЕТОМ И БЮДЖЕТАМИ МУНИЦИПАЛЬНЫХ ОБРАЗОВАНИЙ  МУНИЦИПАЛЬНОГО РАЙОНА НА 2026 ГОД И ПЛАНОВЫЙ ПЕРИОД 2027-2028 ГОДОВ</t>
  </si>
  <si>
    <t>ПОСТУПЛЕНИЯ ДОХОДОВ, В ТОМ ЧИСЛЕ БЕЗВОЗМЕЗДНЫЕ ПОСТУПЛЕНИЯ, ПОЛУЧАЕМЫЕ ИЗ РЕСПУБЛИКАНСКОГО БЮДЖЕТА НА 2026 ГОД</t>
  </si>
  <si>
    <t>Субвенции на осуществлении переданных органам местного самоуправления полномочий РТ в области социальной пожддержки, в части компенсационной выплаты в виде частичной компенсации расходов на питание детей их многодетных семей, обучающихся в общеобразовательных организациях</t>
  </si>
  <si>
    <t>Дотации (гранты) бюджетам субьектов РФ за достижение показателей деятельности органов исполнительной власти субьектов РФ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</si>
  <si>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присмотр и уход детьми в муниципальных образовательных организациях, предоставляемых дошкольное образование на терртории РТ</t>
  </si>
  <si>
    <t>2 19 35302 05 0000 150</t>
  </si>
  <si>
    <t>Возврат остатков субвенций на осуществление ежемесячных выплат на детей в возрасте от трех до семи лет включительно из бюджетов муниципальных районов</t>
  </si>
  <si>
    <t>Субсидии местным бюджетам на создание мест(плащадок) накопления твердых коммунальных отходов</t>
  </si>
  <si>
    <t>Субвенции на  предоставление гражданам субсидий на оплату жилых помещений и коммунальных услуг</t>
  </si>
  <si>
    <t>субвенций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организациях, на 2026 год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</si>
  <si>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</si>
  <si>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</si>
  <si>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 xml:space="preserve"> субсидий местным бюджетам на реконструкцию и строительство локальных систем водоснабжения на 2026 год</t>
  </si>
  <si>
    <t>субсидий на модернизацию учреждений культуры, включая создание детских культурно-просветительских центров на базе учреждений культуры на 2026 год</t>
  </si>
  <si>
    <t>ПОСТУПЛЕНИЯ ДОХОДОВ, В ТОМ ЧИСЛЕ БЕЗВОЗМЕЗДНЫЕ ПОСТУПЛЕНИЯ, ПОЛУЧАЕМЫЕ ИЗ РЕСПУБЛИКАНСКОГО БЮДЖЕТА НА ПЛАНОВЫЙ ПЕРИОД 2027 И 2028 ГОДОВ</t>
  </si>
  <si>
    <t>межбюджетных трансфертов бюджетам сельских поселений в виде дотаций на выравнивание бюджетной обеспеченности на 2026 год</t>
  </si>
  <si>
    <t>межбюджетных трансфертов бюджетам сельских поселений в виде дотаций на выравнивание бюджетной обеспеченности на 2027-2028 годы</t>
  </si>
  <si>
    <t>Дотаций бюджетам  муниципальных образований на поддержку мер по обеспечению сбалансированности бюджетов на 2026 год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</si>
  <si>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2026 год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</si>
  <si>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2027-2028 годы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</si>
  <si>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грузов, на 2026 год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</si>
  <si>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 на 2027-2028 годы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</si>
  <si>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2026 год</t>
  </si>
  <si>
    <t>публичных нормативных обязательств муниципального района "Бай-Тайгинского кожууна Республики Тыва" на 2026 год и на плановый период 2027-2028 годов</t>
  </si>
  <si>
    <t>2028г.</t>
  </si>
  <si>
    <t xml:space="preserve">Распределение </t>
  </si>
  <si>
    <t>Наименование объекта и его местонахождение</t>
  </si>
  <si>
    <t>ФБ</t>
  </si>
  <si>
    <t>РБ</t>
  </si>
  <si>
    <t>МБ</t>
  </si>
  <si>
    <t>% исполнения</t>
  </si>
  <si>
    <t>88 1 04 L5190</t>
  </si>
  <si>
    <t>04 5 01 70200</t>
  </si>
  <si>
    <t>04 1 06 7621Д</t>
  </si>
  <si>
    <t>Межбюджетные трансферты на обеспечение выплат  ежемесячного денежного вознавграждения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</si>
  <si>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01 2 Юб 50500</t>
  </si>
  <si>
    <t>01 2 Ю6 53030</t>
  </si>
  <si>
    <t>01 2 Ю6 51790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</si>
  <si>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присморт и уход за детьми в муниципальных образовательных организациях, предоставляющих дошкольное образование, на территории РТ</t>
  </si>
  <si>
    <t>01 1 07 77200</t>
  </si>
  <si>
    <t>Иные межбюджетные трансферты из республиканского бюджета на поощрение управленческих команд за содействие достижениюпоказателей деятельности органов исполнительной власти РТ</t>
  </si>
  <si>
    <t>03 5 01 55490</t>
  </si>
  <si>
    <t>78 5 00 00190</t>
  </si>
  <si>
    <t>Субсидия на благоустройство сельских территорий в рамках реализации государчтвенной программы РТ "Комплексное развитие сельских террторий"</t>
  </si>
  <si>
    <t>10 2 03 L5765</t>
  </si>
  <si>
    <t>19  0 И4 55550</t>
  </si>
  <si>
    <t>Охрана объектов растительного и животного мира и среды их обитания</t>
  </si>
  <si>
    <t>Субсидии местным бюджетам на создание мест (площадок) накопления твердых коммунальных отходов</t>
  </si>
  <si>
    <t>06 5 04 75309</t>
  </si>
  <si>
    <t>79 6 00 00190</t>
  </si>
  <si>
    <t>Иные выплаты персоналу государственных (муниципальных) органов , за исключением фонда оплаты труда</t>
  </si>
  <si>
    <t>79 6 00 55490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</si>
  <si>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2027-2028 годы</t>
  </si>
  <si>
    <t>08 2 Я5 53490</t>
  </si>
  <si>
    <t>04 1 07 76220</t>
  </si>
  <si>
    <t>Охрана окружающей среды</t>
  </si>
  <si>
    <t xml:space="preserve">19 5 03 75210 </t>
  </si>
  <si>
    <t>Реконструкция и строительство локальных систем водоснабжения</t>
  </si>
  <si>
    <t xml:space="preserve"> Субсидия местным бюджетам на реконструкцию и строительство локальных систем водоснабжения на 2026 год</t>
  </si>
  <si>
    <t>03 1 05 70200</t>
  </si>
  <si>
    <t>Подпрограмма "АПК;Развитие мелиорации земель сельскохозяйственного назначения Бай-Тайгинского кожууна</t>
  </si>
  <si>
    <t>Межбюджетные трансферты на обеспечение выплат  ежемесячного денежного вознаграждения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</si>
  <si>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ВЕДОМСТВЕННАЯ СТРУКТУРА РАСХОДОВ БЮДЖЕТА НА 2027-2028 ГОДЫ</t>
  </si>
  <si>
    <t>бюджетных ассигнований на реализацию муниципальных программ на 2026 год</t>
  </si>
  <si>
    <t>2. Развитие культуры на 2026-2028 годы</t>
  </si>
  <si>
    <t>Условно утвержденные расходы</t>
  </si>
  <si>
    <t xml:space="preserve"> СТАТЬЯМ И ВИДАМ РАСХОДОВ КЛАССИФИКАЦИИ РАСХОДОВ БЮДЖЕТА НА ПЛАНОВЫЕ ПЕРИОДЫ 2027-2028 ГОДЫ </t>
  </si>
  <si>
    <t>7.1.Развитие инвестиционной привлекательности и улучшения инвестиционного климата Бай-Тайгинского кожууна</t>
  </si>
  <si>
    <t>Коммунальное хозяйство</t>
  </si>
  <si>
    <t>бюджетных ассигнований на реализацию муниципальных программ на плановые периоды 2027-2028 годы</t>
  </si>
  <si>
    <t>Формирование современной комфортной городской  среды  в Бай-Тайгинском кожууне на 2025 -2027 годы.</t>
  </si>
  <si>
    <r>
      <t>19 6 04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75309</t>
    </r>
  </si>
  <si>
    <t>19 6 04 75303</t>
  </si>
  <si>
    <t>1 11 05013 05 0000 120</t>
  </si>
  <si>
    <t>1 11 05035 05 0000 120</t>
  </si>
  <si>
    <t>2 02 25349 05 0000 150</t>
  </si>
  <si>
    <t xml:space="preserve">Субсидии на обеспечение комплексного развития сельских территорий </t>
  </si>
  <si>
    <t xml:space="preserve">Субсидии на подготовку проектов межевания земельных участков и на проведение кадастровых работ </t>
  </si>
  <si>
    <t>5. Управление муниципальными финансами муниципального района "Бай-Тайгинский кожуун РТ" на 2026-2028 годы</t>
  </si>
  <si>
    <t>7. Создание благоприятных условий для ведения бизнеса в Бай-Тайгинском кожууне  на 2025-2027 годы</t>
  </si>
  <si>
    <t>Муниципальная программа "Управление муниципальными финансами муниципального района "Бай-Тайгинский кожуун РТ" на 2026-2028гг"</t>
  </si>
  <si>
    <t>бюджетных ассигнований на осуществление бюджетных инвестиций и предоставление бюджетным и автономным учреждениям, государственным унитарным предприятиям субсидий на осуществление капитальных вложений в объекты государственной собственности Республики Тыва (муниципальной собственности), софинансирование капитальных вложений в которые осуществляется за счет межбюджетных субсидий из федерального бюджета и республиканского бюджета Республики Тыва (за исключением строительства и реконструкции автомобильных дорог общего пользования регионального значения и искусственных сооружений на них за счет средств Дорожного фонда Республики Тыва), на 2026 год</t>
  </si>
  <si>
    <t>Спортивная универсальная -игровая площадка в с.Тээли Бай-Тайгинского кожууна</t>
  </si>
  <si>
    <t>Приложение № 17</t>
  </si>
  <si>
    <t>312</t>
  </si>
  <si>
    <t>009</t>
  </si>
  <si>
    <t>010</t>
  </si>
  <si>
    <t>Наименование показателя</t>
  </si>
  <si>
    <t>Бюджетные кредиты от других бюджетов бюджетной системы Российской Федерации</t>
  </si>
  <si>
    <t>Кредиты от кредитных организаций</t>
  </si>
  <si>
    <t>Муниципальные гарантии</t>
  </si>
  <si>
    <t>не выданы</t>
  </si>
  <si>
    <t>Программа муниципальных внутренних заимствований Бай-Тайгинского кожууна на 2026-2028 годы</t>
  </si>
  <si>
    <t>тыс.рублей</t>
  </si>
  <si>
    <t>Внутренние заимствования</t>
  </si>
  <si>
    <t>2026 год</t>
  </si>
  <si>
    <t>2027 год</t>
  </si>
  <si>
    <t>2028 год</t>
  </si>
  <si>
    <t>Кредитные соглашения и договоры, заключенные от имени муниципального района</t>
  </si>
  <si>
    <t>1.1</t>
  </si>
  <si>
    <t>Привлечение средств</t>
  </si>
  <si>
    <t xml:space="preserve">    -бюджетные кредиты от других бюджетов бюджетной системы</t>
  </si>
  <si>
    <t xml:space="preserve">    -получение кредитов от других бюджетов бюджетной системы Российской Федерации бюджетами муниципального района в валюте Российской Федерации (на пополнение остатков средств на счетах муниципального бюджета Республики Тыва)</t>
  </si>
  <si>
    <t xml:space="preserve">   -кредиты кредитных организаций</t>
  </si>
  <si>
    <t>1.2</t>
  </si>
  <si>
    <t>Погашение основной суммы долга</t>
  </si>
  <si>
    <t xml:space="preserve">     -бюджетные кредиты, полученные от других бюджетов</t>
  </si>
  <si>
    <t xml:space="preserve">    -погашение бюджетами муниципального района кредитов от других бюджетов бюджетной системы Российской Федерации в валюте Российской Федерации (на пополнение остатков средств на счетах муниципального бюджета Республики Тыва)</t>
  </si>
  <si>
    <t xml:space="preserve">    -кредиты, полученные от кредитных организаций</t>
  </si>
  <si>
    <t>2.</t>
  </si>
  <si>
    <t>Общий объем заимствований, направляемых на покрытие дефицита муниципального бюджета привлечение средств погашение основной суммы долга</t>
  </si>
  <si>
    <t>Приложение № 24</t>
  </si>
  <si>
    <t>Приложение № 25</t>
  </si>
  <si>
    <t>Приложение № 8</t>
  </si>
  <si>
    <t>Приложение № 11</t>
  </si>
  <si>
    <t>к Решению Хурала представителей</t>
  </si>
  <si>
    <t>"О  бюджете муниципального района</t>
  </si>
  <si>
    <t>муниципального района "Бай-Тайгинский кожуун Республики Тыва"</t>
  </si>
  <si>
    <t>к Решению муниципального</t>
  </si>
  <si>
    <t>к Решению Хурала представителей муниципального</t>
  </si>
  <si>
    <t>"О бюджете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</si>
</sst>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[$-F800]dddd\,\ mmmm\ dd\,\ yyyy"/>
    <numFmt numFmtId="165" formatCode="#,##0.0"/>
    <numFmt numFmtId="166" formatCode="_(* #,##0.00_);_(* \(#,##0.00\);_(* &quot;-&quot;??_);_(@_)"/>
    <numFmt numFmtId="167" formatCode="#,##0.00000"/>
    <numFmt numFmtId="168" formatCode="#,##0.000"/>
    <numFmt numFmtId="169" formatCode="_(* #,##0.00000_);_(* \(#,##0.00000\);_(* &quot;-&quot;??_);_(@_)"/>
    <numFmt numFmtId="170" formatCode="_(* #,##0.0_);_(* \(#,##0.0\);_(* &quot;-&quot;??_);_(@_)"/>
    <numFmt numFmtId="171" formatCode="0.0"/>
    <numFmt numFmtId="172" formatCode="_-* #,##0.00000\ _₽_-;\-* #,##0.00000\ _₽_-;_-* &quot;-&quot;?\ _₽_-;_-@_-"/>
    <numFmt numFmtId="173" formatCode="[$-419]General"/>
    <numFmt numFmtId="174" formatCode="0.0%"/>
    <numFmt numFmtId="175" formatCode="0.00000"/>
    <numFmt numFmtId="176" formatCode="0.000000"/>
    <numFmt numFmtId="177" formatCode="0.000"/>
    <numFmt numFmtId="178" formatCode="0.0000"/>
    <numFmt numFmtId="179" formatCode="_(* #,##0.0000000_);_(* \(#,##0.0000000\);_(* &quot;-&quot;??_);_(@_)"/>
  </numFmts>
  <fonts count="4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2"/>
      <name val="Courier New"/>
      <family val="3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5"/>
      <name val="Times New Roman"/>
      <family val="1"/>
      <charset val="204"/>
    </font>
    <font>
      <sz val="6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173" fontId="35" fillId="0" borderId="0" applyBorder="0" applyProtection="0"/>
  </cellStyleXfs>
  <cellXfs count="471">
    <xf numFmtId="0" fontId="0" fillId="0" borderId="0" xfId="0"/>
    <xf numFmtId="0" fontId="14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4" fillId="2" borderId="1" xfId="4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68" fontId="14" fillId="2" borderId="0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3" fontId="14" fillId="2" borderId="1" xfId="4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168" fontId="14" fillId="2" borderId="0" xfId="0" applyNumberFormat="1" applyFont="1" applyFill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14" fillId="2" borderId="1" xfId="4" applyNumberFormat="1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left" vertical="center" wrapText="1"/>
    </xf>
    <xf numFmtId="0" fontId="14" fillId="2" borderId="1" xfId="8" applyFont="1" applyFill="1" applyBorder="1" applyAlignment="1">
      <alignment horizontal="left" vertical="center" wrapText="1"/>
    </xf>
    <xf numFmtId="0" fontId="14" fillId="2" borderId="1" xfId="6" applyNumberFormat="1" applyFont="1" applyFill="1" applyBorder="1" applyAlignment="1">
      <alignment horizontal="left" vertical="center" wrapText="1"/>
    </xf>
    <xf numFmtId="167" fontId="14" fillId="2" borderId="1" xfId="4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left" vertical="center" wrapText="1"/>
    </xf>
    <xf numFmtId="0" fontId="24" fillId="2" borderId="1" xfId="4" applyFont="1" applyFill="1" applyBorder="1" applyAlignment="1">
      <alignment horizontal="left" vertical="center" wrapText="1"/>
    </xf>
    <xf numFmtId="49" fontId="24" fillId="2" borderId="1" xfId="4" applyNumberFormat="1" applyFont="1" applyFill="1" applyBorder="1" applyAlignment="1">
      <alignment horizontal="center" vertical="center" wrapText="1"/>
    </xf>
    <xf numFmtId="167" fontId="24" fillId="2" borderId="1" xfId="4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165" fontId="24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7" fontId="6" fillId="2" borderId="1" xfId="3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2" borderId="0" xfId="4" applyFont="1" applyFill="1" applyAlignment="1">
      <alignment horizontal="center" vertical="center"/>
    </xf>
    <xf numFmtId="167" fontId="3" fillId="2" borderId="0" xfId="2" applyNumberFormat="1" applyFont="1" applyFill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16" fillId="2" borderId="0" xfId="4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6" fillId="2" borderId="1" xfId="5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2" borderId="1" xfId="7" applyFont="1" applyFill="1" applyBorder="1" applyAlignment="1">
      <alignment horizontal="left" vertical="center" wrapText="1"/>
    </xf>
    <xf numFmtId="0" fontId="15" fillId="2" borderId="1" xfId="5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lef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7" fillId="0" borderId="1" xfId="3" applyFont="1" applyBorder="1"/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27" fillId="0" borderId="0" xfId="3" applyFont="1"/>
    <xf numFmtId="0" fontId="5" fillId="0" borderId="0" xfId="3" applyFont="1"/>
    <xf numFmtId="0" fontId="5" fillId="0" borderId="0" xfId="3" applyFont="1" applyAlignment="1"/>
    <xf numFmtId="0" fontId="5" fillId="0" borderId="0" xfId="0" applyFont="1" applyFill="1" applyAlignment="1"/>
    <xf numFmtId="49" fontId="5" fillId="0" borderId="0" xfId="0" applyNumberFormat="1" applyFont="1" applyFill="1" applyAlignme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/>
    </xf>
    <xf numFmtId="171" fontId="5" fillId="0" borderId="0" xfId="3" applyNumberFormat="1" applyFont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165" fontId="12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64" fontId="3" fillId="2" borderId="0" xfId="2" applyNumberFormat="1" applyFont="1" applyFill="1" applyAlignment="1">
      <alignment horizontal="left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7" fontId="21" fillId="2" borderId="1" xfId="0" applyNumberFormat="1" applyFont="1" applyFill="1" applyBorder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7" fillId="0" borderId="1" xfId="3" applyFont="1" applyBorder="1" applyAlignment="1">
      <alignment horizontal="center"/>
    </xf>
    <xf numFmtId="0" fontId="2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/>
    </xf>
    <xf numFmtId="0" fontId="27" fillId="0" borderId="0" xfId="3" applyFont="1" applyAlignment="1">
      <alignment horizontal="center" wrapText="1"/>
    </xf>
    <xf numFmtId="0" fontId="5" fillId="0" borderId="5" xfId="3" applyFont="1" applyBorder="1" applyAlignment="1">
      <alignment horizontal="right"/>
    </xf>
    <xf numFmtId="0" fontId="27" fillId="0" borderId="6" xfId="3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1" fontId="27" fillId="0" borderId="1" xfId="0" applyNumberFormat="1" applyFont="1" applyFill="1" applyBorder="1" applyAlignment="1">
      <alignment horizontal="center" vertical="center" wrapText="1"/>
    </xf>
    <xf numFmtId="171" fontId="5" fillId="0" borderId="1" xfId="0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9" fillId="0" borderId="0" xfId="0" applyFont="1"/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70" fontId="5" fillId="0" borderId="1" xfId="1" applyNumberFormat="1" applyFont="1" applyBorder="1" applyAlignment="1"/>
    <xf numFmtId="170" fontId="27" fillId="0" borderId="1" xfId="1" applyNumberFormat="1" applyFont="1" applyBorder="1" applyAlignment="1"/>
    <xf numFmtId="0" fontId="2" fillId="0" borderId="0" xfId="0" applyFont="1" applyFill="1" applyAlignment="1">
      <alignment horizontal="right"/>
    </xf>
    <xf numFmtId="0" fontId="5" fillId="0" borderId="0" xfId="3" applyFont="1" applyBorder="1" applyAlignment="1">
      <alignment horizontal="right"/>
    </xf>
    <xf numFmtId="169" fontId="5" fillId="0" borderId="1" xfId="1" applyNumberFormat="1" applyFont="1" applyBorder="1" applyAlignment="1"/>
    <xf numFmtId="169" fontId="27" fillId="0" borderId="1" xfId="1" applyNumberFormat="1" applyFont="1" applyBorder="1" applyAlignment="1"/>
    <xf numFmtId="0" fontId="27" fillId="0" borderId="0" xfId="3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7" fillId="0" borderId="2" xfId="3" applyFont="1" applyBorder="1" applyAlignment="1">
      <alignment vertical="center" wrapText="1"/>
    </xf>
    <xf numFmtId="0" fontId="27" fillId="0" borderId="8" xfId="3" applyFont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27" fillId="0" borderId="0" xfId="3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3" applyFont="1"/>
    <xf numFmtId="0" fontId="2" fillId="0" borderId="0" xfId="3" applyFont="1" applyAlignment="1">
      <alignment wrapText="1"/>
    </xf>
    <xf numFmtId="0" fontId="7" fillId="0" borderId="0" xfId="3" applyFont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7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2" fontId="14" fillId="0" borderId="0" xfId="3" applyNumberFormat="1" applyFont="1"/>
    <xf numFmtId="0" fontId="3" fillId="2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4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8" fillId="2" borderId="0" xfId="4" applyFont="1" applyFill="1" applyAlignment="1">
      <alignment horizontal="center" vertical="center" wrapText="1"/>
    </xf>
    <xf numFmtId="168" fontId="14" fillId="2" borderId="0" xfId="0" applyNumberFormat="1" applyFon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4" fillId="2" borderId="1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7" fontId="1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readingOrder="1"/>
    </xf>
    <xf numFmtId="0" fontId="3" fillId="2" borderId="0" xfId="0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3" fillId="2" borderId="0" xfId="0" applyFont="1" applyFill="1" applyAlignment="1">
      <alignment horizontal="justify" vertical="center"/>
    </xf>
    <xf numFmtId="0" fontId="3" fillId="2" borderId="0" xfId="2" applyFont="1" applyFill="1" applyAlignment="1">
      <alignment horizontal="justify" vertical="center"/>
    </xf>
    <xf numFmtId="0" fontId="6" fillId="2" borderId="0" xfId="2" applyFont="1" applyFill="1" applyAlignment="1">
      <alignment horizontal="justify" vertical="center"/>
    </xf>
    <xf numFmtId="0" fontId="14" fillId="2" borderId="5" xfId="0" applyNumberFormat="1" applyFont="1" applyFill="1" applyBorder="1" applyAlignment="1">
      <alignment horizontal="center" vertical="center" wrapText="1"/>
    </xf>
    <xf numFmtId="0" fontId="5" fillId="0" borderId="0" xfId="11" applyFont="1"/>
    <xf numFmtId="0" fontId="3" fillId="0" borderId="0" xfId="11" applyFont="1"/>
    <xf numFmtId="0" fontId="3" fillId="0" borderId="0" xfId="11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/>
    <xf numFmtId="0" fontId="13" fillId="0" borderId="0" xfId="0" applyFont="1"/>
    <xf numFmtId="49" fontId="33" fillId="0" borderId="0" xfId="0" applyNumberFormat="1" applyFont="1" applyAlignment="1">
      <alignment horizontal="center"/>
    </xf>
    <xf numFmtId="0" fontId="14" fillId="0" borderId="0" xfId="0" applyFont="1"/>
    <xf numFmtId="0" fontId="34" fillId="0" borderId="0" xfId="0" applyFont="1"/>
    <xf numFmtId="49" fontId="14" fillId="0" borderId="0" xfId="0" applyNumberFormat="1" applyFont="1"/>
    <xf numFmtId="171" fontId="14" fillId="0" borderId="0" xfId="0" applyNumberFormat="1" applyFont="1"/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/>
    </xf>
    <xf numFmtId="171" fontId="14" fillId="0" borderId="0" xfId="0" applyNumberFormat="1" applyFont="1" applyFill="1" applyBorder="1" applyAlignment="1">
      <alignment horizontal="center" wrapText="1"/>
    </xf>
    <xf numFmtId="171" fontId="3" fillId="0" borderId="0" xfId="0" applyNumberFormat="1" applyFont="1"/>
    <xf numFmtId="0" fontId="5" fillId="0" borderId="0" xfId="11" applyFont="1" applyBorder="1"/>
    <xf numFmtId="0" fontId="3" fillId="0" borderId="0" xfId="0" applyFont="1" applyBorder="1"/>
    <xf numFmtId="0" fontId="6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38" fillId="0" borderId="1" xfId="0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38" fillId="0" borderId="3" xfId="0" applyNumberFormat="1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5" fontId="12" fillId="2" borderId="1" xfId="0" applyNumberFormat="1" applyFont="1" applyFill="1" applyBorder="1" applyAlignment="1">
      <alignment horizontal="center" vertical="center" wrapText="1"/>
    </xf>
    <xf numFmtId="49" fontId="12" fillId="2" borderId="1" xfId="4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167" fontId="12" fillId="2" borderId="1" xfId="4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49" fontId="23" fillId="2" borderId="1" xfId="4" applyNumberFormat="1" applyFont="1" applyFill="1" applyBorder="1" applyAlignment="1">
      <alignment horizontal="center" vertical="center" wrapText="1"/>
    </xf>
    <xf numFmtId="167" fontId="23" fillId="2" borderId="1" xfId="4" applyNumberFormat="1" applyFont="1" applyFill="1" applyBorder="1" applyAlignment="1">
      <alignment horizontal="center" vertical="center" wrapText="1"/>
    </xf>
    <xf numFmtId="3" fontId="23" fillId="2" borderId="1" xfId="4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1" fontId="12" fillId="2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23" fillId="2" borderId="1" xfId="4" applyNumberFormat="1" applyFont="1" applyFill="1" applyBorder="1" applyAlignment="1">
      <alignment horizontal="center" vertical="center" wrapText="1"/>
    </xf>
    <xf numFmtId="0" fontId="12" fillId="2" borderId="1" xfId="4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left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179" fontId="19" fillId="2" borderId="1" xfId="1" applyNumberFormat="1" applyFont="1" applyFill="1" applyBorder="1" applyAlignment="1">
      <alignment horizontal="center" vertical="center" wrapText="1"/>
    </xf>
    <xf numFmtId="169" fontId="19" fillId="2" borderId="1" xfId="1" applyNumberFormat="1" applyFont="1" applyFill="1" applyBorder="1" applyAlignment="1">
      <alignment horizontal="center" vertical="center" wrapText="1"/>
    </xf>
    <xf numFmtId="169" fontId="19" fillId="0" borderId="1" xfId="1" applyNumberFormat="1" applyFont="1" applyFill="1" applyBorder="1" applyAlignment="1">
      <alignment horizontal="center" vertical="center" wrapText="1"/>
    </xf>
    <xf numFmtId="0" fontId="39" fillId="2" borderId="1" xfId="0" applyNumberFormat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69" fontId="39" fillId="2" borderId="1" xfId="1" applyNumberFormat="1" applyFont="1" applyFill="1" applyBorder="1" applyAlignment="1">
      <alignment horizontal="center" vertical="center" wrapText="1"/>
    </xf>
    <xf numFmtId="169" fontId="12" fillId="2" borderId="1" xfId="1" applyNumberFormat="1" applyFont="1" applyFill="1" applyBorder="1" applyAlignment="1">
      <alignment horizontal="center" vertical="center" wrapText="1"/>
    </xf>
    <xf numFmtId="169" fontId="12" fillId="2" borderId="1" xfId="1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169" fontId="23" fillId="2" borderId="1" xfId="1" applyNumberFormat="1" applyFont="1" applyFill="1" applyBorder="1" applyAlignment="1">
      <alignment horizontal="center" vertical="center" wrapText="1"/>
    </xf>
    <xf numFmtId="169" fontId="19" fillId="2" borderId="1" xfId="1" applyNumberFormat="1" applyFont="1" applyFill="1" applyBorder="1" applyAlignment="1">
      <alignment horizontal="center" vertical="center"/>
    </xf>
    <xf numFmtId="49" fontId="19" fillId="2" borderId="1" xfId="4" applyNumberFormat="1" applyFont="1" applyFill="1" applyBorder="1" applyAlignment="1">
      <alignment horizontal="center" vertical="center" wrapText="1"/>
    </xf>
    <xf numFmtId="3" fontId="19" fillId="2" borderId="1" xfId="4" applyNumberFormat="1" applyFont="1" applyFill="1" applyBorder="1" applyAlignment="1">
      <alignment horizontal="center" vertical="center" wrapText="1"/>
    </xf>
    <xf numFmtId="169" fontId="39" fillId="2" borderId="1" xfId="1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170" fontId="5" fillId="0" borderId="1" xfId="1" applyNumberFormat="1" applyFont="1" applyBorder="1" applyAlignment="1">
      <alignment horizontal="center"/>
    </xf>
    <xf numFmtId="174" fontId="12" fillId="5" borderId="1" xfId="2" applyNumberFormat="1" applyFont="1" applyFill="1" applyBorder="1" applyAlignment="1">
      <alignment horizontal="center" vertical="center" wrapText="1"/>
    </xf>
    <xf numFmtId="174" fontId="12" fillId="0" borderId="1" xfId="2" applyNumberFormat="1" applyFont="1" applyFill="1" applyBorder="1" applyAlignment="1">
      <alignment horizontal="center" vertical="center" wrapText="1"/>
    </xf>
    <xf numFmtId="174" fontId="19" fillId="0" borderId="1" xfId="2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67" fontId="12" fillId="3" borderId="1" xfId="0" applyNumberFormat="1" applyFont="1" applyFill="1" applyBorder="1" applyAlignment="1">
      <alignment horizontal="center" vertical="center" wrapText="1"/>
    </xf>
    <xf numFmtId="167" fontId="14" fillId="2" borderId="0" xfId="0" applyNumberFormat="1" applyFont="1" applyFill="1" applyAlignment="1">
      <alignment horizontal="center" vertical="center" wrapText="1"/>
    </xf>
    <xf numFmtId="175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2" fillId="2" borderId="1" xfId="4" applyNumberFormat="1" applyFont="1" applyFill="1" applyBorder="1" applyAlignment="1">
      <alignment horizontal="center" vertical="center"/>
    </xf>
    <xf numFmtId="3" fontId="12" fillId="2" borderId="1" xfId="4" applyNumberFormat="1" applyFont="1" applyFill="1" applyBorder="1" applyAlignment="1">
      <alignment horizontal="center" vertical="center"/>
    </xf>
    <xf numFmtId="0" fontId="14" fillId="2" borderId="1" xfId="4" applyNumberFormat="1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7" fontId="38" fillId="0" borderId="3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167" fontId="40" fillId="2" borderId="1" xfId="0" applyNumberFormat="1" applyFont="1" applyFill="1" applyBorder="1" applyAlignment="1">
      <alignment horizontal="center" vertical="center" wrapText="1"/>
    </xf>
    <xf numFmtId="17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2" borderId="0" xfId="7" applyFont="1" applyFill="1" applyAlignment="1">
      <alignment horizontal="center" vertical="center" wrapText="1"/>
    </xf>
    <xf numFmtId="168" fontId="14" fillId="2" borderId="1" xfId="0" applyNumberFormat="1" applyFont="1" applyFill="1" applyBorder="1" applyAlignment="1">
      <alignment horizontal="center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7" fontId="8" fillId="0" borderId="3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/>
    </xf>
    <xf numFmtId="171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49" fontId="33" fillId="2" borderId="3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3" fontId="37" fillId="4" borderId="2" xfId="12" applyFont="1" applyFill="1" applyBorder="1" applyAlignment="1" applyProtection="1">
      <alignment horizontal="center" vertical="center" wrapText="1"/>
    </xf>
    <xf numFmtId="0" fontId="7" fillId="0" borderId="2" xfId="3" applyFont="1" applyBorder="1"/>
    <xf numFmtId="0" fontId="5" fillId="0" borderId="1" xfId="3" applyFont="1" applyBorder="1"/>
    <xf numFmtId="0" fontId="5" fillId="0" borderId="1" xfId="3" applyFont="1" applyBorder="1" applyAlignment="1">
      <alignment wrapText="1"/>
    </xf>
    <xf numFmtId="0" fontId="2" fillId="0" borderId="1" xfId="3" applyFont="1" applyBorder="1"/>
    <xf numFmtId="171" fontId="14" fillId="2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1" fontId="3" fillId="0" borderId="14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/>
    <xf numFmtId="171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49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171" fontId="3" fillId="0" borderId="16" xfId="0" applyNumberFormat="1" applyFont="1" applyBorder="1" applyAlignment="1">
      <alignment horizontal="center" vertical="top" wrapText="1"/>
    </xf>
    <xf numFmtId="49" fontId="3" fillId="0" borderId="0" xfId="0" applyNumberFormat="1" applyFont="1"/>
    <xf numFmtId="0" fontId="3" fillId="0" borderId="0" xfId="0" applyFont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67" fontId="7" fillId="2" borderId="1" xfId="7" applyNumberFormat="1" applyFont="1" applyFill="1" applyBorder="1" applyAlignment="1">
      <alignment horizontal="center" vertical="center" wrapText="1"/>
    </xf>
    <xf numFmtId="0" fontId="41" fillId="2" borderId="1" xfId="0" applyNumberFormat="1" applyFont="1" applyFill="1" applyBorder="1" applyAlignment="1">
      <alignment horizontal="left" vertical="center" wrapText="1"/>
    </xf>
    <xf numFmtId="167" fontId="41" fillId="2" borderId="1" xfId="7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left" vertical="center" wrapText="1"/>
    </xf>
    <xf numFmtId="167" fontId="2" fillId="2" borderId="1" xfId="7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left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>
      <alignment horizontal="left" vertical="center" wrapText="1"/>
    </xf>
    <xf numFmtId="0" fontId="4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left" vertical="center"/>
    </xf>
    <xf numFmtId="0" fontId="45" fillId="2" borderId="1" xfId="0" applyFont="1" applyFill="1" applyBorder="1" applyAlignment="1">
      <alignment horizontal="left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" fontId="43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2" borderId="0" xfId="2" applyFont="1" applyFill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9" fillId="2" borderId="0" xfId="7" applyFont="1" applyFill="1" applyAlignment="1">
      <alignment horizontal="center" vertical="center" wrapText="1"/>
    </xf>
    <xf numFmtId="0" fontId="2" fillId="2" borderId="2" xfId="7" applyFont="1" applyFill="1" applyBorder="1" applyAlignment="1">
      <alignment horizontal="center" vertical="center" wrapText="1"/>
    </xf>
    <xf numFmtId="0" fontId="2" fillId="2" borderId="4" xfId="7" applyFont="1" applyFill="1" applyBorder="1" applyAlignment="1">
      <alignment horizontal="center" vertical="center" wrapText="1"/>
    </xf>
    <xf numFmtId="0" fontId="2" fillId="2" borderId="3" xfId="7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3" fontId="36" fillId="0" borderId="10" xfId="12" applyFont="1" applyFill="1" applyBorder="1" applyAlignment="1" applyProtection="1">
      <alignment horizontal="center" vertical="center" wrapText="1"/>
    </xf>
    <xf numFmtId="173" fontId="36" fillId="0" borderId="12" xfId="12" applyFont="1" applyFill="1" applyBorder="1" applyAlignment="1" applyProtection="1">
      <alignment horizontal="center" vertical="center" wrapText="1"/>
    </xf>
    <xf numFmtId="173" fontId="37" fillId="4" borderId="10" xfId="12" applyFont="1" applyFill="1" applyBorder="1" applyAlignment="1" applyProtection="1">
      <alignment horizontal="center" vertical="center" wrapText="1"/>
    </xf>
    <xf numFmtId="173" fontId="37" fillId="4" borderId="12" xfId="12" applyFont="1" applyFill="1" applyBorder="1" applyAlignment="1" applyProtection="1">
      <alignment horizontal="center" vertical="center" wrapText="1"/>
    </xf>
    <xf numFmtId="173" fontId="37" fillId="4" borderId="11" xfId="12" applyFont="1" applyFill="1" applyBorder="1" applyAlignment="1" applyProtection="1">
      <alignment horizontal="center" vertical="center" wrapText="1"/>
    </xf>
    <xf numFmtId="173" fontId="37" fillId="4" borderId="13" xfId="12" applyFont="1" applyFill="1" applyBorder="1" applyAlignment="1" applyProtection="1">
      <alignment horizontal="center" vertical="center" wrapText="1"/>
    </xf>
    <xf numFmtId="173" fontId="37" fillId="4" borderId="1" xfId="12" applyFont="1" applyFill="1" applyBorder="1" applyAlignment="1" applyProtection="1">
      <alignment horizontal="center" vertical="center" wrapText="1"/>
    </xf>
    <xf numFmtId="0" fontId="27" fillId="0" borderId="0" xfId="3" applyFont="1" applyAlignment="1">
      <alignment horizontal="center" wrapText="1"/>
    </xf>
    <xf numFmtId="0" fontId="27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5" fillId="0" borderId="0" xfId="3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171" fontId="14" fillId="0" borderId="1" xfId="0" applyNumberFormat="1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 wrapText="1"/>
    </xf>
    <xf numFmtId="0" fontId="3" fillId="0" borderId="0" xfId="11" applyFont="1" applyAlignment="1">
      <alignment horizontal="right"/>
    </xf>
    <xf numFmtId="0" fontId="3" fillId="0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3">
    <cellStyle name="Гиперссылка" xfId="8" builtinId="8"/>
    <cellStyle name="Обычный" xfId="0" builtinId="0"/>
    <cellStyle name="Обычный 10" xfId="10"/>
    <cellStyle name="Обычный 2" xfId="6"/>
    <cellStyle name="Обычный 2 2" xfId="9"/>
    <cellStyle name="Обычный 2 8" xfId="12"/>
    <cellStyle name="Обычный 3" xfId="4"/>
    <cellStyle name="Обычный_Взаимные Москв 9мес2006" xfId="5"/>
    <cellStyle name="Обычный_Инвестиц.программа на 2005г. для Минфина по новой структк" xfId="7"/>
    <cellStyle name="Обычный_прил.финпом" xfId="11"/>
    <cellStyle name="Обычный_Проект бюджета на 2012,2013,2014гг.кож.Приложения" xfId="3"/>
    <cellStyle name="Обычный_республиканский  2005 г" xfId="2"/>
    <cellStyle name="Финансовый" xfId="1" builtin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view="pageBreakPreview" zoomScale="60" zoomScaleNormal="100" workbookViewId="0">
      <selection activeCell="A4" sqref="A4"/>
    </sheetView>
  </sheetViews>
  <sheetFormatPr defaultRowHeight="15.75" x14ac:dyDescent="0.2"/>
  <cols>
    <col min="1" max="1" width="54" style="156" customWidth="1"/>
    <col min="2" max="2" width="29.7109375" style="156" customWidth="1"/>
    <col min="3" max="3" width="16" style="156" customWidth="1"/>
    <col min="4" max="256" width="9.140625" style="120"/>
    <col min="257" max="257" width="75.140625" style="120" customWidth="1"/>
    <col min="258" max="258" width="14.85546875" style="120" customWidth="1"/>
    <col min="259" max="259" width="16" style="120" customWidth="1"/>
    <col min="260" max="512" width="9.140625" style="120"/>
    <col min="513" max="513" width="75.140625" style="120" customWidth="1"/>
    <col min="514" max="514" width="14.85546875" style="120" customWidth="1"/>
    <col min="515" max="515" width="16" style="120" customWidth="1"/>
    <col min="516" max="768" width="9.140625" style="120"/>
    <col min="769" max="769" width="75.140625" style="120" customWidth="1"/>
    <col min="770" max="770" width="14.85546875" style="120" customWidth="1"/>
    <col min="771" max="771" width="16" style="120" customWidth="1"/>
    <col min="772" max="1024" width="9.140625" style="120"/>
    <col min="1025" max="1025" width="75.140625" style="120" customWidth="1"/>
    <col min="1026" max="1026" width="14.85546875" style="120" customWidth="1"/>
    <col min="1027" max="1027" width="16" style="120" customWidth="1"/>
    <col min="1028" max="1280" width="9.140625" style="120"/>
    <col min="1281" max="1281" width="75.140625" style="120" customWidth="1"/>
    <col min="1282" max="1282" width="14.85546875" style="120" customWidth="1"/>
    <col min="1283" max="1283" width="16" style="120" customWidth="1"/>
    <col min="1284" max="1536" width="9.140625" style="120"/>
    <col min="1537" max="1537" width="75.140625" style="120" customWidth="1"/>
    <col min="1538" max="1538" width="14.85546875" style="120" customWidth="1"/>
    <col min="1539" max="1539" width="16" style="120" customWidth="1"/>
    <col min="1540" max="1792" width="9.140625" style="120"/>
    <col min="1793" max="1793" width="75.140625" style="120" customWidth="1"/>
    <col min="1794" max="1794" width="14.85546875" style="120" customWidth="1"/>
    <col min="1795" max="1795" width="16" style="120" customWidth="1"/>
    <col min="1796" max="2048" width="9.140625" style="120"/>
    <col min="2049" max="2049" width="75.140625" style="120" customWidth="1"/>
    <col min="2050" max="2050" width="14.85546875" style="120" customWidth="1"/>
    <col min="2051" max="2051" width="16" style="120" customWidth="1"/>
    <col min="2052" max="2304" width="9.140625" style="120"/>
    <col min="2305" max="2305" width="75.140625" style="120" customWidth="1"/>
    <col min="2306" max="2306" width="14.85546875" style="120" customWidth="1"/>
    <col min="2307" max="2307" width="16" style="120" customWidth="1"/>
    <col min="2308" max="2560" width="9.140625" style="120"/>
    <col min="2561" max="2561" width="75.140625" style="120" customWidth="1"/>
    <col min="2562" max="2562" width="14.85546875" style="120" customWidth="1"/>
    <col min="2563" max="2563" width="16" style="120" customWidth="1"/>
    <col min="2564" max="2816" width="9.140625" style="120"/>
    <col min="2817" max="2817" width="75.140625" style="120" customWidth="1"/>
    <col min="2818" max="2818" width="14.85546875" style="120" customWidth="1"/>
    <col min="2819" max="2819" width="16" style="120" customWidth="1"/>
    <col min="2820" max="3072" width="9.140625" style="120"/>
    <col min="3073" max="3073" width="75.140625" style="120" customWidth="1"/>
    <col min="3074" max="3074" width="14.85546875" style="120" customWidth="1"/>
    <col min="3075" max="3075" width="16" style="120" customWidth="1"/>
    <col min="3076" max="3328" width="9.140625" style="120"/>
    <col min="3329" max="3329" width="75.140625" style="120" customWidth="1"/>
    <col min="3330" max="3330" width="14.85546875" style="120" customWidth="1"/>
    <col min="3331" max="3331" width="16" style="120" customWidth="1"/>
    <col min="3332" max="3584" width="9.140625" style="120"/>
    <col min="3585" max="3585" width="75.140625" style="120" customWidth="1"/>
    <col min="3586" max="3586" width="14.85546875" style="120" customWidth="1"/>
    <col min="3587" max="3587" width="16" style="120" customWidth="1"/>
    <col min="3588" max="3840" width="9.140625" style="120"/>
    <col min="3841" max="3841" width="75.140625" style="120" customWidth="1"/>
    <col min="3842" max="3842" width="14.85546875" style="120" customWidth="1"/>
    <col min="3843" max="3843" width="16" style="120" customWidth="1"/>
    <col min="3844" max="4096" width="9.140625" style="120"/>
    <col min="4097" max="4097" width="75.140625" style="120" customWidth="1"/>
    <col min="4098" max="4098" width="14.85546875" style="120" customWidth="1"/>
    <col min="4099" max="4099" width="16" style="120" customWidth="1"/>
    <col min="4100" max="4352" width="9.140625" style="120"/>
    <col min="4353" max="4353" width="75.140625" style="120" customWidth="1"/>
    <col min="4354" max="4354" width="14.85546875" style="120" customWidth="1"/>
    <col min="4355" max="4355" width="16" style="120" customWidth="1"/>
    <col min="4356" max="4608" width="9.140625" style="120"/>
    <col min="4609" max="4609" width="75.140625" style="120" customWidth="1"/>
    <col min="4610" max="4610" width="14.85546875" style="120" customWidth="1"/>
    <col min="4611" max="4611" width="16" style="120" customWidth="1"/>
    <col min="4612" max="4864" width="9.140625" style="120"/>
    <col min="4865" max="4865" width="75.140625" style="120" customWidth="1"/>
    <col min="4866" max="4866" width="14.85546875" style="120" customWidth="1"/>
    <col min="4867" max="4867" width="16" style="120" customWidth="1"/>
    <col min="4868" max="5120" width="9.140625" style="120"/>
    <col min="5121" max="5121" width="75.140625" style="120" customWidth="1"/>
    <col min="5122" max="5122" width="14.85546875" style="120" customWidth="1"/>
    <col min="5123" max="5123" width="16" style="120" customWidth="1"/>
    <col min="5124" max="5376" width="9.140625" style="120"/>
    <col min="5377" max="5377" width="75.140625" style="120" customWidth="1"/>
    <col min="5378" max="5378" width="14.85546875" style="120" customWidth="1"/>
    <col min="5379" max="5379" width="16" style="120" customWidth="1"/>
    <col min="5380" max="5632" width="9.140625" style="120"/>
    <col min="5633" max="5633" width="75.140625" style="120" customWidth="1"/>
    <col min="5634" max="5634" width="14.85546875" style="120" customWidth="1"/>
    <col min="5635" max="5635" width="16" style="120" customWidth="1"/>
    <col min="5636" max="5888" width="9.140625" style="120"/>
    <col min="5889" max="5889" width="75.140625" style="120" customWidth="1"/>
    <col min="5890" max="5890" width="14.85546875" style="120" customWidth="1"/>
    <col min="5891" max="5891" width="16" style="120" customWidth="1"/>
    <col min="5892" max="6144" width="9.140625" style="120"/>
    <col min="6145" max="6145" width="75.140625" style="120" customWidth="1"/>
    <col min="6146" max="6146" width="14.85546875" style="120" customWidth="1"/>
    <col min="6147" max="6147" width="16" style="120" customWidth="1"/>
    <col min="6148" max="6400" width="9.140625" style="120"/>
    <col min="6401" max="6401" width="75.140625" style="120" customWidth="1"/>
    <col min="6402" max="6402" width="14.85546875" style="120" customWidth="1"/>
    <col min="6403" max="6403" width="16" style="120" customWidth="1"/>
    <col min="6404" max="6656" width="9.140625" style="120"/>
    <col min="6657" max="6657" width="75.140625" style="120" customWidth="1"/>
    <col min="6658" max="6658" width="14.85546875" style="120" customWidth="1"/>
    <col min="6659" max="6659" width="16" style="120" customWidth="1"/>
    <col min="6660" max="6912" width="9.140625" style="120"/>
    <col min="6913" max="6913" width="75.140625" style="120" customWidth="1"/>
    <col min="6914" max="6914" width="14.85546875" style="120" customWidth="1"/>
    <col min="6915" max="6915" width="16" style="120" customWidth="1"/>
    <col min="6916" max="7168" width="9.140625" style="120"/>
    <col min="7169" max="7169" width="75.140625" style="120" customWidth="1"/>
    <col min="7170" max="7170" width="14.85546875" style="120" customWidth="1"/>
    <col min="7171" max="7171" width="16" style="120" customWidth="1"/>
    <col min="7172" max="7424" width="9.140625" style="120"/>
    <col min="7425" max="7425" width="75.140625" style="120" customWidth="1"/>
    <col min="7426" max="7426" width="14.85546875" style="120" customWidth="1"/>
    <col min="7427" max="7427" width="16" style="120" customWidth="1"/>
    <col min="7428" max="7680" width="9.140625" style="120"/>
    <col min="7681" max="7681" width="75.140625" style="120" customWidth="1"/>
    <col min="7682" max="7682" width="14.85546875" style="120" customWidth="1"/>
    <col min="7683" max="7683" width="16" style="120" customWidth="1"/>
    <col min="7684" max="7936" width="9.140625" style="120"/>
    <col min="7937" max="7937" width="75.140625" style="120" customWidth="1"/>
    <col min="7938" max="7938" width="14.85546875" style="120" customWidth="1"/>
    <col min="7939" max="7939" width="16" style="120" customWidth="1"/>
    <col min="7940" max="8192" width="9.140625" style="120"/>
    <col min="8193" max="8193" width="75.140625" style="120" customWidth="1"/>
    <col min="8194" max="8194" width="14.85546875" style="120" customWidth="1"/>
    <col min="8195" max="8195" width="16" style="120" customWidth="1"/>
    <col min="8196" max="8448" width="9.140625" style="120"/>
    <col min="8449" max="8449" width="75.140625" style="120" customWidth="1"/>
    <col min="8450" max="8450" width="14.85546875" style="120" customWidth="1"/>
    <col min="8451" max="8451" width="16" style="120" customWidth="1"/>
    <col min="8452" max="8704" width="9.140625" style="120"/>
    <col min="8705" max="8705" width="75.140625" style="120" customWidth="1"/>
    <col min="8706" max="8706" width="14.85546875" style="120" customWidth="1"/>
    <col min="8707" max="8707" width="16" style="120" customWidth="1"/>
    <col min="8708" max="8960" width="9.140625" style="120"/>
    <col min="8961" max="8961" width="75.140625" style="120" customWidth="1"/>
    <col min="8962" max="8962" width="14.85546875" style="120" customWidth="1"/>
    <col min="8963" max="8963" width="16" style="120" customWidth="1"/>
    <col min="8964" max="9216" width="9.140625" style="120"/>
    <col min="9217" max="9217" width="75.140625" style="120" customWidth="1"/>
    <col min="9218" max="9218" width="14.85546875" style="120" customWidth="1"/>
    <col min="9219" max="9219" width="16" style="120" customWidth="1"/>
    <col min="9220" max="9472" width="9.140625" style="120"/>
    <col min="9473" max="9473" width="75.140625" style="120" customWidth="1"/>
    <col min="9474" max="9474" width="14.85546875" style="120" customWidth="1"/>
    <col min="9475" max="9475" width="16" style="120" customWidth="1"/>
    <col min="9476" max="9728" width="9.140625" style="120"/>
    <col min="9729" max="9729" width="75.140625" style="120" customWidth="1"/>
    <col min="9730" max="9730" width="14.85546875" style="120" customWidth="1"/>
    <col min="9731" max="9731" width="16" style="120" customWidth="1"/>
    <col min="9732" max="9984" width="9.140625" style="120"/>
    <col min="9985" max="9985" width="75.140625" style="120" customWidth="1"/>
    <col min="9986" max="9986" width="14.85546875" style="120" customWidth="1"/>
    <col min="9987" max="9987" width="16" style="120" customWidth="1"/>
    <col min="9988" max="10240" width="9.140625" style="120"/>
    <col min="10241" max="10241" width="75.140625" style="120" customWidth="1"/>
    <col min="10242" max="10242" width="14.85546875" style="120" customWidth="1"/>
    <col min="10243" max="10243" width="16" style="120" customWidth="1"/>
    <col min="10244" max="10496" width="9.140625" style="120"/>
    <col min="10497" max="10497" width="75.140625" style="120" customWidth="1"/>
    <col min="10498" max="10498" width="14.85546875" style="120" customWidth="1"/>
    <col min="10499" max="10499" width="16" style="120" customWidth="1"/>
    <col min="10500" max="10752" width="9.140625" style="120"/>
    <col min="10753" max="10753" width="75.140625" style="120" customWidth="1"/>
    <col min="10754" max="10754" width="14.85546875" style="120" customWidth="1"/>
    <col min="10755" max="10755" width="16" style="120" customWidth="1"/>
    <col min="10756" max="11008" width="9.140625" style="120"/>
    <col min="11009" max="11009" width="75.140625" style="120" customWidth="1"/>
    <col min="11010" max="11010" width="14.85546875" style="120" customWidth="1"/>
    <col min="11011" max="11011" width="16" style="120" customWidth="1"/>
    <col min="11012" max="11264" width="9.140625" style="120"/>
    <col min="11265" max="11265" width="75.140625" style="120" customWidth="1"/>
    <col min="11266" max="11266" width="14.85546875" style="120" customWidth="1"/>
    <col min="11267" max="11267" width="16" style="120" customWidth="1"/>
    <col min="11268" max="11520" width="9.140625" style="120"/>
    <col min="11521" max="11521" width="75.140625" style="120" customWidth="1"/>
    <col min="11522" max="11522" width="14.85546875" style="120" customWidth="1"/>
    <col min="11523" max="11523" width="16" style="120" customWidth="1"/>
    <col min="11524" max="11776" width="9.140625" style="120"/>
    <col min="11777" max="11777" width="75.140625" style="120" customWidth="1"/>
    <col min="11778" max="11778" width="14.85546875" style="120" customWidth="1"/>
    <col min="11779" max="11779" width="16" style="120" customWidth="1"/>
    <col min="11780" max="12032" width="9.140625" style="120"/>
    <col min="12033" max="12033" width="75.140625" style="120" customWidth="1"/>
    <col min="12034" max="12034" width="14.85546875" style="120" customWidth="1"/>
    <col min="12035" max="12035" width="16" style="120" customWidth="1"/>
    <col min="12036" max="12288" width="9.140625" style="120"/>
    <col min="12289" max="12289" width="75.140625" style="120" customWidth="1"/>
    <col min="12290" max="12290" width="14.85546875" style="120" customWidth="1"/>
    <col min="12291" max="12291" width="16" style="120" customWidth="1"/>
    <col min="12292" max="12544" width="9.140625" style="120"/>
    <col min="12545" max="12545" width="75.140625" style="120" customWidth="1"/>
    <col min="12546" max="12546" width="14.85546875" style="120" customWidth="1"/>
    <col min="12547" max="12547" width="16" style="120" customWidth="1"/>
    <col min="12548" max="12800" width="9.140625" style="120"/>
    <col min="12801" max="12801" width="75.140625" style="120" customWidth="1"/>
    <col min="12802" max="12802" width="14.85546875" style="120" customWidth="1"/>
    <col min="12803" max="12803" width="16" style="120" customWidth="1"/>
    <col min="12804" max="13056" width="9.140625" style="120"/>
    <col min="13057" max="13057" width="75.140625" style="120" customWidth="1"/>
    <col min="13058" max="13058" width="14.85546875" style="120" customWidth="1"/>
    <col min="13059" max="13059" width="16" style="120" customWidth="1"/>
    <col min="13060" max="13312" width="9.140625" style="120"/>
    <col min="13313" max="13313" width="75.140625" style="120" customWidth="1"/>
    <col min="13314" max="13314" width="14.85546875" style="120" customWidth="1"/>
    <col min="13315" max="13315" width="16" style="120" customWidth="1"/>
    <col min="13316" max="13568" width="9.140625" style="120"/>
    <col min="13569" max="13569" width="75.140625" style="120" customWidth="1"/>
    <col min="13570" max="13570" width="14.85546875" style="120" customWidth="1"/>
    <col min="13571" max="13571" width="16" style="120" customWidth="1"/>
    <col min="13572" max="13824" width="9.140625" style="120"/>
    <col min="13825" max="13825" width="75.140625" style="120" customWidth="1"/>
    <col min="13826" max="13826" width="14.85546875" style="120" customWidth="1"/>
    <col min="13827" max="13827" width="16" style="120" customWidth="1"/>
    <col min="13828" max="14080" width="9.140625" style="120"/>
    <col min="14081" max="14081" width="75.140625" style="120" customWidth="1"/>
    <col min="14082" max="14082" width="14.85546875" style="120" customWidth="1"/>
    <col min="14083" max="14083" width="16" style="120" customWidth="1"/>
    <col min="14084" max="14336" width="9.140625" style="120"/>
    <col min="14337" max="14337" width="75.140625" style="120" customWidth="1"/>
    <col min="14338" max="14338" width="14.85546875" style="120" customWidth="1"/>
    <col min="14339" max="14339" width="16" style="120" customWidth="1"/>
    <col min="14340" max="14592" width="9.140625" style="120"/>
    <col min="14593" max="14593" width="75.140625" style="120" customWidth="1"/>
    <col min="14594" max="14594" width="14.85546875" style="120" customWidth="1"/>
    <col min="14595" max="14595" width="16" style="120" customWidth="1"/>
    <col min="14596" max="14848" width="9.140625" style="120"/>
    <col min="14849" max="14849" width="75.140625" style="120" customWidth="1"/>
    <col min="14850" max="14850" width="14.85546875" style="120" customWidth="1"/>
    <col min="14851" max="14851" width="16" style="120" customWidth="1"/>
    <col min="14852" max="15104" width="9.140625" style="120"/>
    <col min="15105" max="15105" width="75.140625" style="120" customWidth="1"/>
    <col min="15106" max="15106" width="14.85546875" style="120" customWidth="1"/>
    <col min="15107" max="15107" width="16" style="120" customWidth="1"/>
    <col min="15108" max="15360" width="9.140625" style="120"/>
    <col min="15361" max="15361" width="75.140625" style="120" customWidth="1"/>
    <col min="15362" max="15362" width="14.85546875" style="120" customWidth="1"/>
    <col min="15363" max="15363" width="16" style="120" customWidth="1"/>
    <col min="15364" max="15616" width="9.140625" style="120"/>
    <col min="15617" max="15617" width="75.140625" style="120" customWidth="1"/>
    <col min="15618" max="15618" width="14.85546875" style="120" customWidth="1"/>
    <col min="15619" max="15619" width="16" style="120" customWidth="1"/>
    <col min="15620" max="15872" width="9.140625" style="120"/>
    <col min="15873" max="15873" width="75.140625" style="120" customWidth="1"/>
    <col min="15874" max="15874" width="14.85546875" style="120" customWidth="1"/>
    <col min="15875" max="15875" width="16" style="120" customWidth="1"/>
    <col min="15876" max="16128" width="9.140625" style="120"/>
    <col min="16129" max="16129" width="75.140625" style="120" customWidth="1"/>
    <col min="16130" max="16130" width="14.85546875" style="120" customWidth="1"/>
    <col min="16131" max="16131" width="16" style="120" customWidth="1"/>
    <col min="16132" max="16384" width="9.140625" style="120"/>
  </cols>
  <sheetData>
    <row r="1" spans="1:5" x14ac:dyDescent="0.2">
      <c r="A1" s="160"/>
      <c r="B1" s="160"/>
      <c r="C1" s="135" t="s">
        <v>754</v>
      </c>
    </row>
    <row r="2" spans="1:5" x14ac:dyDescent="0.2">
      <c r="A2" s="160"/>
      <c r="B2" s="160"/>
      <c r="C2" s="135" t="s">
        <v>1024</v>
      </c>
    </row>
    <row r="3" spans="1:5" x14ac:dyDescent="0.2">
      <c r="A3" s="160"/>
      <c r="B3" s="160"/>
      <c r="C3" s="135" t="s">
        <v>755</v>
      </c>
    </row>
    <row r="4" spans="1:5" x14ac:dyDescent="0.2">
      <c r="A4" s="160"/>
      <c r="B4" s="160"/>
      <c r="C4" s="135" t="s">
        <v>457</v>
      </c>
    </row>
    <row r="5" spans="1:5" x14ac:dyDescent="0.2">
      <c r="A5" s="160"/>
      <c r="B5" s="160"/>
      <c r="C5" s="135" t="s">
        <v>901</v>
      </c>
    </row>
    <row r="6" spans="1:5" x14ac:dyDescent="0.2">
      <c r="A6" s="160"/>
      <c r="B6" s="160"/>
      <c r="C6" s="135" t="s">
        <v>1025</v>
      </c>
    </row>
    <row r="7" spans="1:5" x14ac:dyDescent="0.2">
      <c r="A7" s="160"/>
      <c r="B7" s="160"/>
      <c r="C7" s="135" t="s">
        <v>457</v>
      </c>
    </row>
    <row r="8" spans="1:5" x14ac:dyDescent="0.2">
      <c r="A8" s="160"/>
      <c r="B8" s="160"/>
      <c r="C8" s="135" t="s">
        <v>902</v>
      </c>
    </row>
    <row r="9" spans="1:5" x14ac:dyDescent="0.2">
      <c r="B9" s="384"/>
      <c r="C9" s="384"/>
    </row>
    <row r="10" spans="1:5" ht="12.75" customHeight="1" x14ac:dyDescent="0.2">
      <c r="A10" s="385" t="s">
        <v>760</v>
      </c>
      <c r="B10" s="385"/>
      <c r="C10" s="385"/>
      <c r="D10" s="138"/>
    </row>
    <row r="11" spans="1:5" ht="12.75" customHeight="1" x14ac:dyDescent="0.2">
      <c r="A11" s="385" t="s">
        <v>761</v>
      </c>
      <c r="B11" s="385"/>
      <c r="C11" s="385"/>
      <c r="D11" s="138"/>
      <c r="E11" s="156"/>
    </row>
    <row r="12" spans="1:5" ht="12.75" customHeight="1" x14ac:dyDescent="0.2">
      <c r="A12" s="385" t="s">
        <v>906</v>
      </c>
      <c r="B12" s="385"/>
      <c r="C12" s="385"/>
    </row>
    <row r="13" spans="1:5" ht="12.75" customHeight="1" x14ac:dyDescent="0.2">
      <c r="A13" s="130"/>
      <c r="B13" s="130"/>
      <c r="C13" s="130"/>
    </row>
    <row r="14" spans="1:5" x14ac:dyDescent="0.2">
      <c r="A14" s="152"/>
      <c r="B14" s="120"/>
      <c r="C14" s="152" t="s">
        <v>783</v>
      </c>
    </row>
    <row r="15" spans="1:5" x14ac:dyDescent="0.2">
      <c r="A15" s="161" t="s">
        <v>63</v>
      </c>
      <c r="B15" s="161" t="s">
        <v>762</v>
      </c>
      <c r="C15" s="161" t="s">
        <v>782</v>
      </c>
    </row>
    <row r="16" spans="1:5" x14ac:dyDescent="0.2">
      <c r="A16" s="168">
        <v>1</v>
      </c>
      <c r="B16" s="168">
        <v>2</v>
      </c>
      <c r="C16" s="168">
        <v>3</v>
      </c>
    </row>
    <row r="17" spans="1:3" ht="31.5" x14ac:dyDescent="0.2">
      <c r="A17" s="162" t="s">
        <v>763</v>
      </c>
      <c r="B17" s="157" t="s">
        <v>764</v>
      </c>
      <c r="C17" s="122">
        <v>0</v>
      </c>
    </row>
    <row r="18" spans="1:3" x14ac:dyDescent="0.2">
      <c r="A18" s="162" t="s">
        <v>765</v>
      </c>
      <c r="B18" s="158"/>
      <c r="C18" s="122"/>
    </row>
    <row r="19" spans="1:3" ht="47.25" x14ac:dyDescent="0.2">
      <c r="A19" s="163" t="s">
        <v>766</v>
      </c>
      <c r="B19" s="157" t="s">
        <v>767</v>
      </c>
      <c r="C19" s="122">
        <v>0</v>
      </c>
    </row>
    <row r="20" spans="1:3" ht="63" x14ac:dyDescent="0.2">
      <c r="A20" s="163" t="s">
        <v>768</v>
      </c>
      <c r="B20" s="157" t="s">
        <v>769</v>
      </c>
      <c r="C20" s="122">
        <v>0</v>
      </c>
    </row>
    <row r="21" spans="1:3" ht="63" x14ac:dyDescent="0.2">
      <c r="A21" s="163" t="s">
        <v>770</v>
      </c>
      <c r="B21" s="157" t="s">
        <v>771</v>
      </c>
      <c r="C21" s="122">
        <v>0</v>
      </c>
    </row>
    <row r="22" spans="1:3" ht="63" x14ac:dyDescent="0.2">
      <c r="A22" s="163" t="s">
        <v>772</v>
      </c>
      <c r="B22" s="157" t="s">
        <v>773</v>
      </c>
      <c r="C22" s="122">
        <v>0</v>
      </c>
    </row>
    <row r="23" spans="1:3" x14ac:dyDescent="0.2">
      <c r="A23" s="159"/>
    </row>
    <row r="24" spans="1:3" x14ac:dyDescent="0.2">
      <c r="A24" s="159"/>
    </row>
    <row r="25" spans="1:3" x14ac:dyDescent="0.2">
      <c r="A25" s="159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1"/>
  <sheetViews>
    <sheetView view="pageBreakPreview" zoomScale="90" zoomScaleNormal="90" zoomScaleSheetLayoutView="90" workbookViewId="0">
      <selection activeCell="D16" sqref="D16:D67"/>
    </sheetView>
  </sheetViews>
  <sheetFormatPr defaultRowHeight="12" x14ac:dyDescent="0.2"/>
  <cols>
    <col min="1" max="1" width="9.140625" style="112"/>
    <col min="2" max="2" width="53.7109375" style="112" customWidth="1"/>
    <col min="3" max="3" width="117" style="76" bestFit="1" customWidth="1"/>
    <col min="4" max="4" width="17.7109375" style="75" customWidth="1"/>
    <col min="5" max="5" width="10" style="112" bestFit="1" customWidth="1"/>
    <col min="6" max="237" width="9.140625" style="112"/>
    <col min="238" max="238" width="4" style="112" customWidth="1"/>
    <col min="239" max="239" width="54.85546875" style="112" customWidth="1"/>
    <col min="240" max="240" width="106.7109375" style="112" customWidth="1"/>
    <col min="241" max="242" width="0" style="112" hidden="1" customWidth="1"/>
    <col min="243" max="243" width="16.28515625" style="112" customWidth="1"/>
    <col min="244" max="244" width="11.5703125" style="112" customWidth="1"/>
    <col min="245" max="245" width="16.28515625" style="112" customWidth="1"/>
    <col min="246" max="247" width="0" style="112" hidden="1" customWidth="1"/>
    <col min="248" max="493" width="9.140625" style="112"/>
    <col min="494" max="494" width="4" style="112" customWidth="1"/>
    <col min="495" max="495" width="54.85546875" style="112" customWidth="1"/>
    <col min="496" max="496" width="106.7109375" style="112" customWidth="1"/>
    <col min="497" max="498" width="0" style="112" hidden="1" customWidth="1"/>
    <col min="499" max="499" width="16.28515625" style="112" customWidth="1"/>
    <col min="500" max="500" width="11.5703125" style="112" customWidth="1"/>
    <col min="501" max="501" width="16.28515625" style="112" customWidth="1"/>
    <col min="502" max="503" width="0" style="112" hidden="1" customWidth="1"/>
    <col min="504" max="749" width="9.140625" style="112"/>
    <col min="750" max="750" width="4" style="112" customWidth="1"/>
    <col min="751" max="751" width="54.85546875" style="112" customWidth="1"/>
    <col min="752" max="752" width="106.7109375" style="112" customWidth="1"/>
    <col min="753" max="754" width="0" style="112" hidden="1" customWidth="1"/>
    <col min="755" max="755" width="16.28515625" style="112" customWidth="1"/>
    <col min="756" max="756" width="11.5703125" style="112" customWidth="1"/>
    <col min="757" max="757" width="16.28515625" style="112" customWidth="1"/>
    <col min="758" max="759" width="0" style="112" hidden="1" customWidth="1"/>
    <col min="760" max="1005" width="9.140625" style="112"/>
    <col min="1006" max="1006" width="4" style="112" customWidth="1"/>
    <col min="1007" max="1007" width="54.85546875" style="112" customWidth="1"/>
    <col min="1008" max="1008" width="106.7109375" style="112" customWidth="1"/>
    <col min="1009" max="1010" width="0" style="112" hidden="1" customWidth="1"/>
    <col min="1011" max="1011" width="16.28515625" style="112" customWidth="1"/>
    <col min="1012" max="1012" width="11.5703125" style="112" customWidth="1"/>
    <col min="1013" max="1013" width="16.28515625" style="112" customWidth="1"/>
    <col min="1014" max="1015" width="0" style="112" hidden="1" customWidth="1"/>
    <col min="1016" max="1261" width="9.140625" style="112"/>
    <col min="1262" max="1262" width="4" style="112" customWidth="1"/>
    <col min="1263" max="1263" width="54.85546875" style="112" customWidth="1"/>
    <col min="1264" max="1264" width="106.7109375" style="112" customWidth="1"/>
    <col min="1265" max="1266" width="0" style="112" hidden="1" customWidth="1"/>
    <col min="1267" max="1267" width="16.28515625" style="112" customWidth="1"/>
    <col min="1268" max="1268" width="11.5703125" style="112" customWidth="1"/>
    <col min="1269" max="1269" width="16.28515625" style="112" customWidth="1"/>
    <col min="1270" max="1271" width="0" style="112" hidden="1" customWidth="1"/>
    <col min="1272" max="1517" width="9.140625" style="112"/>
    <col min="1518" max="1518" width="4" style="112" customWidth="1"/>
    <col min="1519" max="1519" width="54.85546875" style="112" customWidth="1"/>
    <col min="1520" max="1520" width="106.7109375" style="112" customWidth="1"/>
    <col min="1521" max="1522" width="0" style="112" hidden="1" customWidth="1"/>
    <col min="1523" max="1523" width="16.28515625" style="112" customWidth="1"/>
    <col min="1524" max="1524" width="11.5703125" style="112" customWidth="1"/>
    <col min="1525" max="1525" width="16.28515625" style="112" customWidth="1"/>
    <col min="1526" max="1527" width="0" style="112" hidden="1" customWidth="1"/>
    <col min="1528" max="1773" width="9.140625" style="112"/>
    <col min="1774" max="1774" width="4" style="112" customWidth="1"/>
    <col min="1775" max="1775" width="54.85546875" style="112" customWidth="1"/>
    <col min="1776" max="1776" width="106.7109375" style="112" customWidth="1"/>
    <col min="1777" max="1778" width="0" style="112" hidden="1" customWidth="1"/>
    <col min="1779" max="1779" width="16.28515625" style="112" customWidth="1"/>
    <col min="1780" max="1780" width="11.5703125" style="112" customWidth="1"/>
    <col min="1781" max="1781" width="16.28515625" style="112" customWidth="1"/>
    <col min="1782" max="1783" width="0" style="112" hidden="1" customWidth="1"/>
    <col min="1784" max="2029" width="9.140625" style="112"/>
    <col min="2030" max="2030" width="4" style="112" customWidth="1"/>
    <col min="2031" max="2031" width="54.85546875" style="112" customWidth="1"/>
    <col min="2032" max="2032" width="106.7109375" style="112" customWidth="1"/>
    <col min="2033" max="2034" width="0" style="112" hidden="1" customWidth="1"/>
    <col min="2035" max="2035" width="16.28515625" style="112" customWidth="1"/>
    <col min="2036" max="2036" width="11.5703125" style="112" customWidth="1"/>
    <col min="2037" max="2037" width="16.28515625" style="112" customWidth="1"/>
    <col min="2038" max="2039" width="0" style="112" hidden="1" customWidth="1"/>
    <col min="2040" max="2285" width="9.140625" style="112"/>
    <col min="2286" max="2286" width="4" style="112" customWidth="1"/>
    <col min="2287" max="2287" width="54.85546875" style="112" customWidth="1"/>
    <col min="2288" max="2288" width="106.7109375" style="112" customWidth="1"/>
    <col min="2289" max="2290" width="0" style="112" hidden="1" customWidth="1"/>
    <col min="2291" max="2291" width="16.28515625" style="112" customWidth="1"/>
    <col min="2292" max="2292" width="11.5703125" style="112" customWidth="1"/>
    <col min="2293" max="2293" width="16.28515625" style="112" customWidth="1"/>
    <col min="2294" max="2295" width="0" style="112" hidden="1" customWidth="1"/>
    <col min="2296" max="2541" width="9.140625" style="112"/>
    <col min="2542" max="2542" width="4" style="112" customWidth="1"/>
    <col min="2543" max="2543" width="54.85546875" style="112" customWidth="1"/>
    <col min="2544" max="2544" width="106.7109375" style="112" customWidth="1"/>
    <col min="2545" max="2546" width="0" style="112" hidden="1" customWidth="1"/>
    <col min="2547" max="2547" width="16.28515625" style="112" customWidth="1"/>
    <col min="2548" max="2548" width="11.5703125" style="112" customWidth="1"/>
    <col min="2549" max="2549" width="16.28515625" style="112" customWidth="1"/>
    <col min="2550" max="2551" width="0" style="112" hidden="1" customWidth="1"/>
    <col min="2552" max="2797" width="9.140625" style="112"/>
    <col min="2798" max="2798" width="4" style="112" customWidth="1"/>
    <col min="2799" max="2799" width="54.85546875" style="112" customWidth="1"/>
    <col min="2800" max="2800" width="106.7109375" style="112" customWidth="1"/>
    <col min="2801" max="2802" width="0" style="112" hidden="1" customWidth="1"/>
    <col min="2803" max="2803" width="16.28515625" style="112" customWidth="1"/>
    <col min="2804" max="2804" width="11.5703125" style="112" customWidth="1"/>
    <col min="2805" max="2805" width="16.28515625" style="112" customWidth="1"/>
    <col min="2806" max="2807" width="0" style="112" hidden="1" customWidth="1"/>
    <col min="2808" max="3053" width="9.140625" style="112"/>
    <col min="3054" max="3054" width="4" style="112" customWidth="1"/>
    <col min="3055" max="3055" width="54.85546875" style="112" customWidth="1"/>
    <col min="3056" max="3056" width="106.7109375" style="112" customWidth="1"/>
    <col min="3057" max="3058" width="0" style="112" hidden="1" customWidth="1"/>
    <col min="3059" max="3059" width="16.28515625" style="112" customWidth="1"/>
    <col min="3060" max="3060" width="11.5703125" style="112" customWidth="1"/>
    <col min="3061" max="3061" width="16.28515625" style="112" customWidth="1"/>
    <col min="3062" max="3063" width="0" style="112" hidden="1" customWidth="1"/>
    <col min="3064" max="3309" width="9.140625" style="112"/>
    <col min="3310" max="3310" width="4" style="112" customWidth="1"/>
    <col min="3311" max="3311" width="54.85546875" style="112" customWidth="1"/>
    <col min="3312" max="3312" width="106.7109375" style="112" customWidth="1"/>
    <col min="3313" max="3314" width="0" style="112" hidden="1" customWidth="1"/>
    <col min="3315" max="3315" width="16.28515625" style="112" customWidth="1"/>
    <col min="3316" max="3316" width="11.5703125" style="112" customWidth="1"/>
    <col min="3317" max="3317" width="16.28515625" style="112" customWidth="1"/>
    <col min="3318" max="3319" width="0" style="112" hidden="1" customWidth="1"/>
    <col min="3320" max="3565" width="9.140625" style="112"/>
    <col min="3566" max="3566" width="4" style="112" customWidth="1"/>
    <col min="3567" max="3567" width="54.85546875" style="112" customWidth="1"/>
    <col min="3568" max="3568" width="106.7109375" style="112" customWidth="1"/>
    <col min="3569" max="3570" width="0" style="112" hidden="1" customWidth="1"/>
    <col min="3571" max="3571" width="16.28515625" style="112" customWidth="1"/>
    <col min="3572" max="3572" width="11.5703125" style="112" customWidth="1"/>
    <col min="3573" max="3573" width="16.28515625" style="112" customWidth="1"/>
    <col min="3574" max="3575" width="0" style="112" hidden="1" customWidth="1"/>
    <col min="3576" max="3821" width="9.140625" style="112"/>
    <col min="3822" max="3822" width="4" style="112" customWidth="1"/>
    <col min="3823" max="3823" width="54.85546875" style="112" customWidth="1"/>
    <col min="3824" max="3824" width="106.7109375" style="112" customWidth="1"/>
    <col min="3825" max="3826" width="0" style="112" hidden="1" customWidth="1"/>
    <col min="3827" max="3827" width="16.28515625" style="112" customWidth="1"/>
    <col min="3828" max="3828" width="11.5703125" style="112" customWidth="1"/>
    <col min="3829" max="3829" width="16.28515625" style="112" customWidth="1"/>
    <col min="3830" max="3831" width="0" style="112" hidden="1" customWidth="1"/>
    <col min="3832" max="4077" width="9.140625" style="112"/>
    <col min="4078" max="4078" width="4" style="112" customWidth="1"/>
    <col min="4079" max="4079" width="54.85546875" style="112" customWidth="1"/>
    <col min="4080" max="4080" width="106.7109375" style="112" customWidth="1"/>
    <col min="4081" max="4082" width="0" style="112" hidden="1" customWidth="1"/>
    <col min="4083" max="4083" width="16.28515625" style="112" customWidth="1"/>
    <col min="4084" max="4084" width="11.5703125" style="112" customWidth="1"/>
    <col min="4085" max="4085" width="16.28515625" style="112" customWidth="1"/>
    <col min="4086" max="4087" width="0" style="112" hidden="1" customWidth="1"/>
    <col min="4088" max="4333" width="9.140625" style="112"/>
    <col min="4334" max="4334" width="4" style="112" customWidth="1"/>
    <col min="4335" max="4335" width="54.85546875" style="112" customWidth="1"/>
    <col min="4336" max="4336" width="106.7109375" style="112" customWidth="1"/>
    <col min="4337" max="4338" width="0" style="112" hidden="1" customWidth="1"/>
    <col min="4339" max="4339" width="16.28515625" style="112" customWidth="1"/>
    <col min="4340" max="4340" width="11.5703125" style="112" customWidth="1"/>
    <col min="4341" max="4341" width="16.28515625" style="112" customWidth="1"/>
    <col min="4342" max="4343" width="0" style="112" hidden="1" customWidth="1"/>
    <col min="4344" max="4589" width="9.140625" style="112"/>
    <col min="4590" max="4590" width="4" style="112" customWidth="1"/>
    <col min="4591" max="4591" width="54.85546875" style="112" customWidth="1"/>
    <col min="4592" max="4592" width="106.7109375" style="112" customWidth="1"/>
    <col min="4593" max="4594" width="0" style="112" hidden="1" customWidth="1"/>
    <col min="4595" max="4595" width="16.28515625" style="112" customWidth="1"/>
    <col min="4596" max="4596" width="11.5703125" style="112" customWidth="1"/>
    <col min="4597" max="4597" width="16.28515625" style="112" customWidth="1"/>
    <col min="4598" max="4599" width="0" style="112" hidden="1" customWidth="1"/>
    <col min="4600" max="4845" width="9.140625" style="112"/>
    <col min="4846" max="4846" width="4" style="112" customWidth="1"/>
    <col min="4847" max="4847" width="54.85546875" style="112" customWidth="1"/>
    <col min="4848" max="4848" width="106.7109375" style="112" customWidth="1"/>
    <col min="4849" max="4850" width="0" style="112" hidden="1" customWidth="1"/>
    <col min="4851" max="4851" width="16.28515625" style="112" customWidth="1"/>
    <col min="4852" max="4852" width="11.5703125" style="112" customWidth="1"/>
    <col min="4853" max="4853" width="16.28515625" style="112" customWidth="1"/>
    <col min="4854" max="4855" width="0" style="112" hidden="1" customWidth="1"/>
    <col min="4856" max="5101" width="9.140625" style="112"/>
    <col min="5102" max="5102" width="4" style="112" customWidth="1"/>
    <col min="5103" max="5103" width="54.85546875" style="112" customWidth="1"/>
    <col min="5104" max="5104" width="106.7109375" style="112" customWidth="1"/>
    <col min="5105" max="5106" width="0" style="112" hidden="1" customWidth="1"/>
    <col min="5107" max="5107" width="16.28515625" style="112" customWidth="1"/>
    <col min="5108" max="5108" width="11.5703125" style="112" customWidth="1"/>
    <col min="5109" max="5109" width="16.28515625" style="112" customWidth="1"/>
    <col min="5110" max="5111" width="0" style="112" hidden="1" customWidth="1"/>
    <col min="5112" max="5357" width="9.140625" style="112"/>
    <col min="5358" max="5358" width="4" style="112" customWidth="1"/>
    <col min="5359" max="5359" width="54.85546875" style="112" customWidth="1"/>
    <col min="5360" max="5360" width="106.7109375" style="112" customWidth="1"/>
    <col min="5361" max="5362" width="0" style="112" hidden="1" customWidth="1"/>
    <col min="5363" max="5363" width="16.28515625" style="112" customWidth="1"/>
    <col min="5364" max="5364" width="11.5703125" style="112" customWidth="1"/>
    <col min="5365" max="5365" width="16.28515625" style="112" customWidth="1"/>
    <col min="5366" max="5367" width="0" style="112" hidden="1" customWidth="1"/>
    <col min="5368" max="5613" width="9.140625" style="112"/>
    <col min="5614" max="5614" width="4" style="112" customWidth="1"/>
    <col min="5615" max="5615" width="54.85546875" style="112" customWidth="1"/>
    <col min="5616" max="5616" width="106.7109375" style="112" customWidth="1"/>
    <col min="5617" max="5618" width="0" style="112" hidden="1" customWidth="1"/>
    <col min="5619" max="5619" width="16.28515625" style="112" customWidth="1"/>
    <col min="5620" max="5620" width="11.5703125" style="112" customWidth="1"/>
    <col min="5621" max="5621" width="16.28515625" style="112" customWidth="1"/>
    <col min="5622" max="5623" width="0" style="112" hidden="1" customWidth="1"/>
    <col min="5624" max="5869" width="9.140625" style="112"/>
    <col min="5870" max="5870" width="4" style="112" customWidth="1"/>
    <col min="5871" max="5871" width="54.85546875" style="112" customWidth="1"/>
    <col min="5872" max="5872" width="106.7109375" style="112" customWidth="1"/>
    <col min="5873" max="5874" width="0" style="112" hidden="1" customWidth="1"/>
    <col min="5875" max="5875" width="16.28515625" style="112" customWidth="1"/>
    <col min="5876" max="5876" width="11.5703125" style="112" customWidth="1"/>
    <col min="5877" max="5877" width="16.28515625" style="112" customWidth="1"/>
    <col min="5878" max="5879" width="0" style="112" hidden="1" customWidth="1"/>
    <col min="5880" max="6125" width="9.140625" style="112"/>
    <col min="6126" max="6126" width="4" style="112" customWidth="1"/>
    <col min="6127" max="6127" width="54.85546875" style="112" customWidth="1"/>
    <col min="6128" max="6128" width="106.7109375" style="112" customWidth="1"/>
    <col min="6129" max="6130" width="0" style="112" hidden="1" customWidth="1"/>
    <col min="6131" max="6131" width="16.28515625" style="112" customWidth="1"/>
    <col min="6132" max="6132" width="11.5703125" style="112" customWidth="1"/>
    <col min="6133" max="6133" width="16.28515625" style="112" customWidth="1"/>
    <col min="6134" max="6135" width="0" style="112" hidden="1" customWidth="1"/>
    <col min="6136" max="6381" width="9.140625" style="112"/>
    <col min="6382" max="6382" width="4" style="112" customWidth="1"/>
    <col min="6383" max="6383" width="54.85546875" style="112" customWidth="1"/>
    <col min="6384" max="6384" width="106.7109375" style="112" customWidth="1"/>
    <col min="6385" max="6386" width="0" style="112" hidden="1" customWidth="1"/>
    <col min="6387" max="6387" width="16.28515625" style="112" customWidth="1"/>
    <col min="6388" max="6388" width="11.5703125" style="112" customWidth="1"/>
    <col min="6389" max="6389" width="16.28515625" style="112" customWidth="1"/>
    <col min="6390" max="6391" width="0" style="112" hidden="1" customWidth="1"/>
    <col min="6392" max="6637" width="9.140625" style="112"/>
    <col min="6638" max="6638" width="4" style="112" customWidth="1"/>
    <col min="6639" max="6639" width="54.85546875" style="112" customWidth="1"/>
    <col min="6640" max="6640" width="106.7109375" style="112" customWidth="1"/>
    <col min="6641" max="6642" width="0" style="112" hidden="1" customWidth="1"/>
    <col min="6643" max="6643" width="16.28515625" style="112" customWidth="1"/>
    <col min="6644" max="6644" width="11.5703125" style="112" customWidth="1"/>
    <col min="6645" max="6645" width="16.28515625" style="112" customWidth="1"/>
    <col min="6646" max="6647" width="0" style="112" hidden="1" customWidth="1"/>
    <col min="6648" max="6893" width="9.140625" style="112"/>
    <col min="6894" max="6894" width="4" style="112" customWidth="1"/>
    <col min="6895" max="6895" width="54.85546875" style="112" customWidth="1"/>
    <col min="6896" max="6896" width="106.7109375" style="112" customWidth="1"/>
    <col min="6897" max="6898" width="0" style="112" hidden="1" customWidth="1"/>
    <col min="6899" max="6899" width="16.28515625" style="112" customWidth="1"/>
    <col min="6900" max="6900" width="11.5703125" style="112" customWidth="1"/>
    <col min="6901" max="6901" width="16.28515625" style="112" customWidth="1"/>
    <col min="6902" max="6903" width="0" style="112" hidden="1" customWidth="1"/>
    <col min="6904" max="7149" width="9.140625" style="112"/>
    <col min="7150" max="7150" width="4" style="112" customWidth="1"/>
    <col min="7151" max="7151" width="54.85546875" style="112" customWidth="1"/>
    <col min="7152" max="7152" width="106.7109375" style="112" customWidth="1"/>
    <col min="7153" max="7154" width="0" style="112" hidden="1" customWidth="1"/>
    <col min="7155" max="7155" width="16.28515625" style="112" customWidth="1"/>
    <col min="7156" max="7156" width="11.5703125" style="112" customWidth="1"/>
    <col min="7157" max="7157" width="16.28515625" style="112" customWidth="1"/>
    <col min="7158" max="7159" width="0" style="112" hidden="1" customWidth="1"/>
    <col min="7160" max="7405" width="9.140625" style="112"/>
    <col min="7406" max="7406" width="4" style="112" customWidth="1"/>
    <col min="7407" max="7407" width="54.85546875" style="112" customWidth="1"/>
    <col min="7408" max="7408" width="106.7109375" style="112" customWidth="1"/>
    <col min="7409" max="7410" width="0" style="112" hidden="1" customWidth="1"/>
    <col min="7411" max="7411" width="16.28515625" style="112" customWidth="1"/>
    <col min="7412" max="7412" width="11.5703125" style="112" customWidth="1"/>
    <col min="7413" max="7413" width="16.28515625" style="112" customWidth="1"/>
    <col min="7414" max="7415" width="0" style="112" hidden="1" customWidth="1"/>
    <col min="7416" max="7661" width="9.140625" style="112"/>
    <col min="7662" max="7662" width="4" style="112" customWidth="1"/>
    <col min="7663" max="7663" width="54.85546875" style="112" customWidth="1"/>
    <col min="7664" max="7664" width="106.7109375" style="112" customWidth="1"/>
    <col min="7665" max="7666" width="0" style="112" hidden="1" customWidth="1"/>
    <col min="7667" max="7667" width="16.28515625" style="112" customWidth="1"/>
    <col min="7668" max="7668" width="11.5703125" style="112" customWidth="1"/>
    <col min="7669" max="7669" width="16.28515625" style="112" customWidth="1"/>
    <col min="7670" max="7671" width="0" style="112" hidden="1" customWidth="1"/>
    <col min="7672" max="7917" width="9.140625" style="112"/>
    <col min="7918" max="7918" width="4" style="112" customWidth="1"/>
    <col min="7919" max="7919" width="54.85546875" style="112" customWidth="1"/>
    <col min="7920" max="7920" width="106.7109375" style="112" customWidth="1"/>
    <col min="7921" max="7922" width="0" style="112" hidden="1" customWidth="1"/>
    <col min="7923" max="7923" width="16.28515625" style="112" customWidth="1"/>
    <col min="7924" max="7924" width="11.5703125" style="112" customWidth="1"/>
    <col min="7925" max="7925" width="16.28515625" style="112" customWidth="1"/>
    <col min="7926" max="7927" width="0" style="112" hidden="1" customWidth="1"/>
    <col min="7928" max="8173" width="9.140625" style="112"/>
    <col min="8174" max="8174" width="4" style="112" customWidth="1"/>
    <col min="8175" max="8175" width="54.85546875" style="112" customWidth="1"/>
    <col min="8176" max="8176" width="106.7109375" style="112" customWidth="1"/>
    <col min="8177" max="8178" width="0" style="112" hidden="1" customWidth="1"/>
    <col min="8179" max="8179" width="16.28515625" style="112" customWidth="1"/>
    <col min="8180" max="8180" width="11.5703125" style="112" customWidth="1"/>
    <col min="8181" max="8181" width="16.28515625" style="112" customWidth="1"/>
    <col min="8182" max="8183" width="0" style="112" hidden="1" customWidth="1"/>
    <col min="8184" max="8429" width="9.140625" style="112"/>
    <col min="8430" max="8430" width="4" style="112" customWidth="1"/>
    <col min="8431" max="8431" width="54.85546875" style="112" customWidth="1"/>
    <col min="8432" max="8432" width="106.7109375" style="112" customWidth="1"/>
    <col min="8433" max="8434" width="0" style="112" hidden="1" customWidth="1"/>
    <col min="8435" max="8435" width="16.28515625" style="112" customWidth="1"/>
    <col min="8436" max="8436" width="11.5703125" style="112" customWidth="1"/>
    <col min="8437" max="8437" width="16.28515625" style="112" customWidth="1"/>
    <col min="8438" max="8439" width="0" style="112" hidden="1" customWidth="1"/>
    <col min="8440" max="8685" width="9.140625" style="112"/>
    <col min="8686" max="8686" width="4" style="112" customWidth="1"/>
    <col min="8687" max="8687" width="54.85546875" style="112" customWidth="1"/>
    <col min="8688" max="8688" width="106.7109375" style="112" customWidth="1"/>
    <col min="8689" max="8690" width="0" style="112" hidden="1" customWidth="1"/>
    <col min="8691" max="8691" width="16.28515625" style="112" customWidth="1"/>
    <col min="8692" max="8692" width="11.5703125" style="112" customWidth="1"/>
    <col min="8693" max="8693" width="16.28515625" style="112" customWidth="1"/>
    <col min="8694" max="8695" width="0" style="112" hidden="1" customWidth="1"/>
    <col min="8696" max="8941" width="9.140625" style="112"/>
    <col min="8942" max="8942" width="4" style="112" customWidth="1"/>
    <col min="8943" max="8943" width="54.85546875" style="112" customWidth="1"/>
    <col min="8944" max="8944" width="106.7109375" style="112" customWidth="1"/>
    <col min="8945" max="8946" width="0" style="112" hidden="1" customWidth="1"/>
    <col min="8947" max="8947" width="16.28515625" style="112" customWidth="1"/>
    <col min="8948" max="8948" width="11.5703125" style="112" customWidth="1"/>
    <col min="8949" max="8949" width="16.28515625" style="112" customWidth="1"/>
    <col min="8950" max="8951" width="0" style="112" hidden="1" customWidth="1"/>
    <col min="8952" max="9197" width="9.140625" style="112"/>
    <col min="9198" max="9198" width="4" style="112" customWidth="1"/>
    <col min="9199" max="9199" width="54.85546875" style="112" customWidth="1"/>
    <col min="9200" max="9200" width="106.7109375" style="112" customWidth="1"/>
    <col min="9201" max="9202" width="0" style="112" hidden="1" customWidth="1"/>
    <col min="9203" max="9203" width="16.28515625" style="112" customWidth="1"/>
    <col min="9204" max="9204" width="11.5703125" style="112" customWidth="1"/>
    <col min="9205" max="9205" width="16.28515625" style="112" customWidth="1"/>
    <col min="9206" max="9207" width="0" style="112" hidden="1" customWidth="1"/>
    <col min="9208" max="9453" width="9.140625" style="112"/>
    <col min="9454" max="9454" width="4" style="112" customWidth="1"/>
    <col min="9455" max="9455" width="54.85546875" style="112" customWidth="1"/>
    <col min="9456" max="9456" width="106.7109375" style="112" customWidth="1"/>
    <col min="9457" max="9458" width="0" style="112" hidden="1" customWidth="1"/>
    <col min="9459" max="9459" width="16.28515625" style="112" customWidth="1"/>
    <col min="9460" max="9460" width="11.5703125" style="112" customWidth="1"/>
    <col min="9461" max="9461" width="16.28515625" style="112" customWidth="1"/>
    <col min="9462" max="9463" width="0" style="112" hidden="1" customWidth="1"/>
    <col min="9464" max="9709" width="9.140625" style="112"/>
    <col min="9710" max="9710" width="4" style="112" customWidth="1"/>
    <col min="9711" max="9711" width="54.85546875" style="112" customWidth="1"/>
    <col min="9712" max="9712" width="106.7109375" style="112" customWidth="1"/>
    <col min="9713" max="9714" width="0" style="112" hidden="1" customWidth="1"/>
    <col min="9715" max="9715" width="16.28515625" style="112" customWidth="1"/>
    <col min="9716" max="9716" width="11.5703125" style="112" customWidth="1"/>
    <col min="9717" max="9717" width="16.28515625" style="112" customWidth="1"/>
    <col min="9718" max="9719" width="0" style="112" hidden="1" customWidth="1"/>
    <col min="9720" max="9965" width="9.140625" style="112"/>
    <col min="9966" max="9966" width="4" style="112" customWidth="1"/>
    <col min="9967" max="9967" width="54.85546875" style="112" customWidth="1"/>
    <col min="9968" max="9968" width="106.7109375" style="112" customWidth="1"/>
    <col min="9969" max="9970" width="0" style="112" hidden="1" customWidth="1"/>
    <col min="9971" max="9971" width="16.28515625" style="112" customWidth="1"/>
    <col min="9972" max="9972" width="11.5703125" style="112" customWidth="1"/>
    <col min="9973" max="9973" width="16.28515625" style="112" customWidth="1"/>
    <col min="9974" max="9975" width="0" style="112" hidden="1" customWidth="1"/>
    <col min="9976" max="10221" width="9.140625" style="112"/>
    <col min="10222" max="10222" width="4" style="112" customWidth="1"/>
    <col min="10223" max="10223" width="54.85546875" style="112" customWidth="1"/>
    <col min="10224" max="10224" width="106.7109375" style="112" customWidth="1"/>
    <col min="10225" max="10226" width="0" style="112" hidden="1" customWidth="1"/>
    <col min="10227" max="10227" width="16.28515625" style="112" customWidth="1"/>
    <col min="10228" max="10228" width="11.5703125" style="112" customWidth="1"/>
    <col min="10229" max="10229" width="16.28515625" style="112" customWidth="1"/>
    <col min="10230" max="10231" width="0" style="112" hidden="1" customWidth="1"/>
    <col min="10232" max="10477" width="9.140625" style="112"/>
    <col min="10478" max="10478" width="4" style="112" customWidth="1"/>
    <col min="10479" max="10479" width="54.85546875" style="112" customWidth="1"/>
    <col min="10480" max="10480" width="106.7109375" style="112" customWidth="1"/>
    <col min="10481" max="10482" width="0" style="112" hidden="1" customWidth="1"/>
    <col min="10483" max="10483" width="16.28515625" style="112" customWidth="1"/>
    <col min="10484" max="10484" width="11.5703125" style="112" customWidth="1"/>
    <col min="10485" max="10485" width="16.28515625" style="112" customWidth="1"/>
    <col min="10486" max="10487" width="0" style="112" hidden="1" customWidth="1"/>
    <col min="10488" max="10733" width="9.140625" style="112"/>
    <col min="10734" max="10734" width="4" style="112" customWidth="1"/>
    <col min="10735" max="10735" width="54.85546875" style="112" customWidth="1"/>
    <col min="10736" max="10736" width="106.7109375" style="112" customWidth="1"/>
    <col min="10737" max="10738" width="0" style="112" hidden="1" customWidth="1"/>
    <col min="10739" max="10739" width="16.28515625" style="112" customWidth="1"/>
    <col min="10740" max="10740" width="11.5703125" style="112" customWidth="1"/>
    <col min="10741" max="10741" width="16.28515625" style="112" customWidth="1"/>
    <col min="10742" max="10743" width="0" style="112" hidden="1" customWidth="1"/>
    <col min="10744" max="10989" width="9.140625" style="112"/>
    <col min="10990" max="10990" width="4" style="112" customWidth="1"/>
    <col min="10991" max="10991" width="54.85546875" style="112" customWidth="1"/>
    <col min="10992" max="10992" width="106.7109375" style="112" customWidth="1"/>
    <col min="10993" max="10994" width="0" style="112" hidden="1" customWidth="1"/>
    <col min="10995" max="10995" width="16.28515625" style="112" customWidth="1"/>
    <col min="10996" max="10996" width="11.5703125" style="112" customWidth="1"/>
    <col min="10997" max="10997" width="16.28515625" style="112" customWidth="1"/>
    <col min="10998" max="10999" width="0" style="112" hidden="1" customWidth="1"/>
    <col min="11000" max="11245" width="9.140625" style="112"/>
    <col min="11246" max="11246" width="4" style="112" customWidth="1"/>
    <col min="11247" max="11247" width="54.85546875" style="112" customWidth="1"/>
    <col min="11248" max="11248" width="106.7109375" style="112" customWidth="1"/>
    <col min="11249" max="11250" width="0" style="112" hidden="1" customWidth="1"/>
    <col min="11251" max="11251" width="16.28515625" style="112" customWidth="1"/>
    <col min="11252" max="11252" width="11.5703125" style="112" customWidth="1"/>
    <col min="11253" max="11253" width="16.28515625" style="112" customWidth="1"/>
    <col min="11254" max="11255" width="0" style="112" hidden="1" customWidth="1"/>
    <col min="11256" max="11501" width="9.140625" style="112"/>
    <col min="11502" max="11502" width="4" style="112" customWidth="1"/>
    <col min="11503" max="11503" width="54.85546875" style="112" customWidth="1"/>
    <col min="11504" max="11504" width="106.7109375" style="112" customWidth="1"/>
    <col min="11505" max="11506" width="0" style="112" hidden="1" customWidth="1"/>
    <col min="11507" max="11507" width="16.28515625" style="112" customWidth="1"/>
    <col min="11508" max="11508" width="11.5703125" style="112" customWidth="1"/>
    <col min="11509" max="11509" width="16.28515625" style="112" customWidth="1"/>
    <col min="11510" max="11511" width="0" style="112" hidden="1" customWidth="1"/>
    <col min="11512" max="11757" width="9.140625" style="112"/>
    <col min="11758" max="11758" width="4" style="112" customWidth="1"/>
    <col min="11759" max="11759" width="54.85546875" style="112" customWidth="1"/>
    <col min="11760" max="11760" width="106.7109375" style="112" customWidth="1"/>
    <col min="11761" max="11762" width="0" style="112" hidden="1" customWidth="1"/>
    <col min="11763" max="11763" width="16.28515625" style="112" customWidth="1"/>
    <col min="11764" max="11764" width="11.5703125" style="112" customWidth="1"/>
    <col min="11765" max="11765" width="16.28515625" style="112" customWidth="1"/>
    <col min="11766" max="11767" width="0" style="112" hidden="1" customWidth="1"/>
    <col min="11768" max="12013" width="9.140625" style="112"/>
    <col min="12014" max="12014" width="4" style="112" customWidth="1"/>
    <col min="12015" max="12015" width="54.85546875" style="112" customWidth="1"/>
    <col min="12016" max="12016" width="106.7109375" style="112" customWidth="1"/>
    <col min="12017" max="12018" width="0" style="112" hidden="1" customWidth="1"/>
    <col min="12019" max="12019" width="16.28515625" style="112" customWidth="1"/>
    <col min="12020" max="12020" width="11.5703125" style="112" customWidth="1"/>
    <col min="12021" max="12021" width="16.28515625" style="112" customWidth="1"/>
    <col min="12022" max="12023" width="0" style="112" hidden="1" customWidth="1"/>
    <col min="12024" max="12269" width="9.140625" style="112"/>
    <col min="12270" max="12270" width="4" style="112" customWidth="1"/>
    <col min="12271" max="12271" width="54.85546875" style="112" customWidth="1"/>
    <col min="12272" max="12272" width="106.7109375" style="112" customWidth="1"/>
    <col min="12273" max="12274" width="0" style="112" hidden="1" customWidth="1"/>
    <col min="12275" max="12275" width="16.28515625" style="112" customWidth="1"/>
    <col min="12276" max="12276" width="11.5703125" style="112" customWidth="1"/>
    <col min="12277" max="12277" width="16.28515625" style="112" customWidth="1"/>
    <col min="12278" max="12279" width="0" style="112" hidden="1" customWidth="1"/>
    <col min="12280" max="12525" width="9.140625" style="112"/>
    <col min="12526" max="12526" width="4" style="112" customWidth="1"/>
    <col min="12527" max="12527" width="54.85546875" style="112" customWidth="1"/>
    <col min="12528" max="12528" width="106.7109375" style="112" customWidth="1"/>
    <col min="12529" max="12530" width="0" style="112" hidden="1" customWidth="1"/>
    <col min="12531" max="12531" width="16.28515625" style="112" customWidth="1"/>
    <col min="12532" max="12532" width="11.5703125" style="112" customWidth="1"/>
    <col min="12533" max="12533" width="16.28515625" style="112" customWidth="1"/>
    <col min="12534" max="12535" width="0" style="112" hidden="1" customWidth="1"/>
    <col min="12536" max="12781" width="9.140625" style="112"/>
    <col min="12782" max="12782" width="4" style="112" customWidth="1"/>
    <col min="12783" max="12783" width="54.85546875" style="112" customWidth="1"/>
    <col min="12784" max="12784" width="106.7109375" style="112" customWidth="1"/>
    <col min="12785" max="12786" width="0" style="112" hidden="1" customWidth="1"/>
    <col min="12787" max="12787" width="16.28515625" style="112" customWidth="1"/>
    <col min="12788" max="12788" width="11.5703125" style="112" customWidth="1"/>
    <col min="12789" max="12789" width="16.28515625" style="112" customWidth="1"/>
    <col min="12790" max="12791" width="0" style="112" hidden="1" customWidth="1"/>
    <col min="12792" max="13037" width="9.140625" style="112"/>
    <col min="13038" max="13038" width="4" style="112" customWidth="1"/>
    <col min="13039" max="13039" width="54.85546875" style="112" customWidth="1"/>
    <col min="13040" max="13040" width="106.7109375" style="112" customWidth="1"/>
    <col min="13041" max="13042" width="0" style="112" hidden="1" customWidth="1"/>
    <col min="13043" max="13043" width="16.28515625" style="112" customWidth="1"/>
    <col min="13044" max="13044" width="11.5703125" style="112" customWidth="1"/>
    <col min="13045" max="13045" width="16.28515625" style="112" customWidth="1"/>
    <col min="13046" max="13047" width="0" style="112" hidden="1" customWidth="1"/>
    <col min="13048" max="13293" width="9.140625" style="112"/>
    <col min="13294" max="13294" width="4" style="112" customWidth="1"/>
    <col min="13295" max="13295" width="54.85546875" style="112" customWidth="1"/>
    <col min="13296" max="13296" width="106.7109375" style="112" customWidth="1"/>
    <col min="13297" max="13298" width="0" style="112" hidden="1" customWidth="1"/>
    <col min="13299" max="13299" width="16.28515625" style="112" customWidth="1"/>
    <col min="13300" max="13300" width="11.5703125" style="112" customWidth="1"/>
    <col min="13301" max="13301" width="16.28515625" style="112" customWidth="1"/>
    <col min="13302" max="13303" width="0" style="112" hidden="1" customWidth="1"/>
    <col min="13304" max="13549" width="9.140625" style="112"/>
    <col min="13550" max="13550" width="4" style="112" customWidth="1"/>
    <col min="13551" max="13551" width="54.85546875" style="112" customWidth="1"/>
    <col min="13552" max="13552" width="106.7109375" style="112" customWidth="1"/>
    <col min="13553" max="13554" width="0" style="112" hidden="1" customWidth="1"/>
    <col min="13555" max="13555" width="16.28515625" style="112" customWidth="1"/>
    <col min="13556" max="13556" width="11.5703125" style="112" customWidth="1"/>
    <col min="13557" max="13557" width="16.28515625" style="112" customWidth="1"/>
    <col min="13558" max="13559" width="0" style="112" hidden="1" customWidth="1"/>
    <col min="13560" max="13805" width="9.140625" style="112"/>
    <col min="13806" max="13806" width="4" style="112" customWidth="1"/>
    <col min="13807" max="13807" width="54.85546875" style="112" customWidth="1"/>
    <col min="13808" max="13808" width="106.7109375" style="112" customWidth="1"/>
    <col min="13809" max="13810" width="0" style="112" hidden="1" customWidth="1"/>
    <col min="13811" max="13811" width="16.28515625" style="112" customWidth="1"/>
    <col min="13812" max="13812" width="11.5703125" style="112" customWidth="1"/>
    <col min="13813" max="13813" width="16.28515625" style="112" customWidth="1"/>
    <col min="13814" max="13815" width="0" style="112" hidden="1" customWidth="1"/>
    <col min="13816" max="14061" width="9.140625" style="112"/>
    <col min="14062" max="14062" width="4" style="112" customWidth="1"/>
    <col min="14063" max="14063" width="54.85546875" style="112" customWidth="1"/>
    <col min="14064" max="14064" width="106.7109375" style="112" customWidth="1"/>
    <col min="14065" max="14066" width="0" style="112" hidden="1" customWidth="1"/>
    <col min="14067" max="14067" width="16.28515625" style="112" customWidth="1"/>
    <col min="14068" max="14068" width="11.5703125" style="112" customWidth="1"/>
    <col min="14069" max="14069" width="16.28515625" style="112" customWidth="1"/>
    <col min="14070" max="14071" width="0" style="112" hidden="1" customWidth="1"/>
    <col min="14072" max="14317" width="9.140625" style="112"/>
    <col min="14318" max="14318" width="4" style="112" customWidth="1"/>
    <col min="14319" max="14319" width="54.85546875" style="112" customWidth="1"/>
    <col min="14320" max="14320" width="106.7109375" style="112" customWidth="1"/>
    <col min="14321" max="14322" width="0" style="112" hidden="1" customWidth="1"/>
    <col min="14323" max="14323" width="16.28515625" style="112" customWidth="1"/>
    <col min="14324" max="14324" width="11.5703125" style="112" customWidth="1"/>
    <col min="14325" max="14325" width="16.28515625" style="112" customWidth="1"/>
    <col min="14326" max="14327" width="0" style="112" hidden="1" customWidth="1"/>
    <col min="14328" max="14573" width="9.140625" style="112"/>
    <col min="14574" max="14574" width="4" style="112" customWidth="1"/>
    <col min="14575" max="14575" width="54.85546875" style="112" customWidth="1"/>
    <col min="14576" max="14576" width="106.7109375" style="112" customWidth="1"/>
    <col min="14577" max="14578" width="0" style="112" hidden="1" customWidth="1"/>
    <col min="14579" max="14579" width="16.28515625" style="112" customWidth="1"/>
    <col min="14580" max="14580" width="11.5703125" style="112" customWidth="1"/>
    <col min="14581" max="14581" width="16.28515625" style="112" customWidth="1"/>
    <col min="14582" max="14583" width="0" style="112" hidden="1" customWidth="1"/>
    <col min="14584" max="14829" width="9.140625" style="112"/>
    <col min="14830" max="14830" width="4" style="112" customWidth="1"/>
    <col min="14831" max="14831" width="54.85546875" style="112" customWidth="1"/>
    <col min="14832" max="14832" width="106.7109375" style="112" customWidth="1"/>
    <col min="14833" max="14834" width="0" style="112" hidden="1" customWidth="1"/>
    <col min="14835" max="14835" width="16.28515625" style="112" customWidth="1"/>
    <col min="14836" max="14836" width="11.5703125" style="112" customWidth="1"/>
    <col min="14837" max="14837" width="16.28515625" style="112" customWidth="1"/>
    <col min="14838" max="14839" width="0" style="112" hidden="1" customWidth="1"/>
    <col min="14840" max="15085" width="9.140625" style="112"/>
    <col min="15086" max="15086" width="4" style="112" customWidth="1"/>
    <col min="15087" max="15087" width="54.85546875" style="112" customWidth="1"/>
    <col min="15088" max="15088" width="106.7109375" style="112" customWidth="1"/>
    <col min="15089" max="15090" width="0" style="112" hidden="1" customWidth="1"/>
    <col min="15091" max="15091" width="16.28515625" style="112" customWidth="1"/>
    <col min="15092" max="15092" width="11.5703125" style="112" customWidth="1"/>
    <col min="15093" max="15093" width="16.28515625" style="112" customWidth="1"/>
    <col min="15094" max="15095" width="0" style="112" hidden="1" customWidth="1"/>
    <col min="15096" max="15341" width="9.140625" style="112"/>
    <col min="15342" max="15342" width="4" style="112" customWidth="1"/>
    <col min="15343" max="15343" width="54.85546875" style="112" customWidth="1"/>
    <col min="15344" max="15344" width="106.7109375" style="112" customWidth="1"/>
    <col min="15345" max="15346" width="0" style="112" hidden="1" customWidth="1"/>
    <col min="15347" max="15347" width="16.28515625" style="112" customWidth="1"/>
    <col min="15348" max="15348" width="11.5703125" style="112" customWidth="1"/>
    <col min="15349" max="15349" width="16.28515625" style="112" customWidth="1"/>
    <col min="15350" max="15351" width="0" style="112" hidden="1" customWidth="1"/>
    <col min="15352" max="15597" width="9.140625" style="112"/>
    <col min="15598" max="15598" width="4" style="112" customWidth="1"/>
    <col min="15599" max="15599" width="54.85546875" style="112" customWidth="1"/>
    <col min="15600" max="15600" width="106.7109375" style="112" customWidth="1"/>
    <col min="15601" max="15602" width="0" style="112" hidden="1" customWidth="1"/>
    <col min="15603" max="15603" width="16.28515625" style="112" customWidth="1"/>
    <col min="15604" max="15604" width="11.5703125" style="112" customWidth="1"/>
    <col min="15605" max="15605" width="16.28515625" style="112" customWidth="1"/>
    <col min="15606" max="15607" width="0" style="112" hidden="1" customWidth="1"/>
    <col min="15608" max="15853" width="9.140625" style="112"/>
    <col min="15854" max="15854" width="4" style="112" customWidth="1"/>
    <col min="15855" max="15855" width="54.85546875" style="112" customWidth="1"/>
    <col min="15856" max="15856" width="106.7109375" style="112" customWidth="1"/>
    <col min="15857" max="15858" width="0" style="112" hidden="1" customWidth="1"/>
    <col min="15859" max="15859" width="16.28515625" style="112" customWidth="1"/>
    <col min="15860" max="15860" width="11.5703125" style="112" customWidth="1"/>
    <col min="15861" max="15861" width="16.28515625" style="112" customWidth="1"/>
    <col min="15862" max="15863" width="0" style="112" hidden="1" customWidth="1"/>
    <col min="15864" max="16109" width="9.140625" style="112"/>
    <col min="16110" max="16110" width="4" style="112" customWidth="1"/>
    <col min="16111" max="16111" width="54.85546875" style="112" customWidth="1"/>
    <col min="16112" max="16112" width="106.7109375" style="112" customWidth="1"/>
    <col min="16113" max="16114" width="0" style="112" hidden="1" customWidth="1"/>
    <col min="16115" max="16115" width="16.28515625" style="112" customWidth="1"/>
    <col min="16116" max="16116" width="11.5703125" style="112" customWidth="1"/>
    <col min="16117" max="16117" width="16.28515625" style="112" customWidth="1"/>
    <col min="16118" max="16119" width="0" style="112" hidden="1" customWidth="1"/>
    <col min="16120" max="16384" width="9.140625" style="112"/>
  </cols>
  <sheetData>
    <row r="1" spans="2:5" ht="12.75" x14ac:dyDescent="0.2">
      <c r="D1" s="50" t="s">
        <v>829</v>
      </c>
    </row>
    <row r="2" spans="2:5" ht="12.75" x14ac:dyDescent="0.2">
      <c r="D2" s="50" t="s">
        <v>1028</v>
      </c>
    </row>
    <row r="3" spans="2:5" ht="12.75" x14ac:dyDescent="0.2">
      <c r="D3" s="50" t="s">
        <v>654</v>
      </c>
    </row>
    <row r="4" spans="2:5" ht="15" x14ac:dyDescent="0.2">
      <c r="D4" s="135" t="s">
        <v>901</v>
      </c>
    </row>
    <row r="5" spans="2:5" ht="15" x14ac:dyDescent="0.2">
      <c r="D5" s="135" t="s">
        <v>1025</v>
      </c>
    </row>
    <row r="6" spans="2:5" ht="15" x14ac:dyDescent="0.2">
      <c r="D6" s="135" t="s">
        <v>457</v>
      </c>
    </row>
    <row r="7" spans="2:5" ht="15" x14ac:dyDescent="0.2">
      <c r="D7" s="135" t="s">
        <v>902</v>
      </c>
    </row>
    <row r="8" spans="2:5" x14ac:dyDescent="0.2">
      <c r="D8" s="112"/>
    </row>
    <row r="9" spans="2:5" ht="12.75" x14ac:dyDescent="0.2">
      <c r="B9" s="392"/>
      <c r="C9" s="392"/>
      <c r="D9" s="188"/>
    </row>
    <row r="10" spans="2:5" x14ac:dyDescent="0.2">
      <c r="B10" s="396" t="s">
        <v>352</v>
      </c>
      <c r="C10" s="396"/>
      <c r="D10" s="396"/>
    </row>
    <row r="11" spans="2:5" x14ac:dyDescent="0.2">
      <c r="B11" s="396" t="s">
        <v>972</v>
      </c>
      <c r="C11" s="396"/>
      <c r="D11" s="396"/>
    </row>
    <row r="12" spans="2:5" x14ac:dyDescent="0.2">
      <c r="B12" s="396"/>
      <c r="C12" s="396"/>
      <c r="D12" s="396"/>
    </row>
    <row r="13" spans="2:5" x14ac:dyDescent="0.2">
      <c r="B13" s="190"/>
      <c r="C13" s="400"/>
      <c r="D13" s="400"/>
    </row>
    <row r="14" spans="2:5" x14ac:dyDescent="0.2">
      <c r="B14" s="394" t="s">
        <v>353</v>
      </c>
      <c r="C14" s="394" t="s">
        <v>354</v>
      </c>
      <c r="D14" s="395" t="s">
        <v>576</v>
      </c>
    </row>
    <row r="15" spans="2:5" s="95" customFormat="1" x14ac:dyDescent="0.2">
      <c r="B15" s="394"/>
      <c r="C15" s="394"/>
      <c r="D15" s="395" t="s">
        <v>645</v>
      </c>
    </row>
    <row r="16" spans="2:5" ht="14.25" x14ac:dyDescent="0.2">
      <c r="B16" s="394"/>
      <c r="C16" s="394"/>
      <c r="D16" s="363">
        <v>1071023.0092</v>
      </c>
      <c r="E16" s="112">
        <f>D16/'Пр 6 функ'!F12</f>
        <v>0.88933734763782202</v>
      </c>
    </row>
    <row r="17" spans="2:4" s="95" customFormat="1" ht="30" x14ac:dyDescent="0.2">
      <c r="B17" s="393" t="s">
        <v>175</v>
      </c>
      <c r="C17" s="364" t="s">
        <v>794</v>
      </c>
      <c r="D17" s="365">
        <v>825029.34641</v>
      </c>
    </row>
    <row r="18" spans="2:4" ht="15" x14ac:dyDescent="0.2">
      <c r="B18" s="393"/>
      <c r="C18" s="366" t="s">
        <v>355</v>
      </c>
      <c r="D18" s="367">
        <v>265439.05168000003</v>
      </c>
    </row>
    <row r="19" spans="2:4" ht="15" x14ac:dyDescent="0.2">
      <c r="B19" s="393"/>
      <c r="C19" s="366" t="s">
        <v>356</v>
      </c>
      <c r="D19" s="367">
        <v>468823.96872999996</v>
      </c>
    </row>
    <row r="20" spans="2:4" ht="15" x14ac:dyDescent="0.2">
      <c r="B20" s="393"/>
      <c r="C20" s="366" t="s">
        <v>394</v>
      </c>
      <c r="D20" s="367">
        <v>46036.828000000001</v>
      </c>
    </row>
    <row r="21" spans="2:4" ht="15" x14ac:dyDescent="0.2">
      <c r="B21" s="393"/>
      <c r="C21" s="366" t="s">
        <v>357</v>
      </c>
      <c r="D21" s="367">
        <v>7738</v>
      </c>
    </row>
    <row r="22" spans="2:4" ht="30" x14ac:dyDescent="0.2">
      <c r="B22" s="393"/>
      <c r="C22" s="366" t="s">
        <v>395</v>
      </c>
      <c r="D22" s="367">
        <v>1299</v>
      </c>
    </row>
    <row r="23" spans="2:4" ht="30" x14ac:dyDescent="0.2">
      <c r="B23" s="393"/>
      <c r="C23" s="366" t="s">
        <v>795</v>
      </c>
      <c r="D23" s="367">
        <v>35692.498</v>
      </c>
    </row>
    <row r="24" spans="2:4" s="95" customFormat="1" ht="15" x14ac:dyDescent="0.2">
      <c r="B24" s="397" t="s">
        <v>358</v>
      </c>
      <c r="C24" s="364" t="s">
        <v>973</v>
      </c>
      <c r="D24" s="368">
        <v>134466.18378999998</v>
      </c>
    </row>
    <row r="25" spans="2:4" ht="15" x14ac:dyDescent="0.2">
      <c r="B25" s="398"/>
      <c r="C25" s="369" t="s">
        <v>359</v>
      </c>
      <c r="D25" s="370">
        <v>20145.277999999998</v>
      </c>
    </row>
    <row r="26" spans="2:4" ht="15" x14ac:dyDescent="0.2">
      <c r="B26" s="398"/>
      <c r="C26" s="369" t="s">
        <v>360</v>
      </c>
      <c r="D26" s="370">
        <v>30978.363789999999</v>
      </c>
    </row>
    <row r="27" spans="2:4" ht="15" x14ac:dyDescent="0.2">
      <c r="B27" s="398"/>
      <c r="C27" s="371" t="s">
        <v>796</v>
      </c>
      <c r="D27" s="370">
        <v>34808.660000000003</v>
      </c>
    </row>
    <row r="28" spans="2:4" ht="15" x14ac:dyDescent="0.2">
      <c r="B28" s="398"/>
      <c r="C28" s="369" t="s">
        <v>361</v>
      </c>
      <c r="D28" s="370">
        <v>45066.881999999998</v>
      </c>
    </row>
    <row r="29" spans="2:4" ht="30" x14ac:dyDescent="0.2">
      <c r="B29" s="398"/>
      <c r="C29" s="371" t="s">
        <v>476</v>
      </c>
      <c r="D29" s="370">
        <v>256</v>
      </c>
    </row>
    <row r="30" spans="2:4" ht="15" x14ac:dyDescent="0.2">
      <c r="B30" s="398"/>
      <c r="C30" s="369" t="s">
        <v>474</v>
      </c>
      <c r="D30" s="370">
        <v>60</v>
      </c>
    </row>
    <row r="31" spans="2:4" ht="15" x14ac:dyDescent="0.2">
      <c r="B31" s="399"/>
      <c r="C31" s="369" t="s">
        <v>553</v>
      </c>
      <c r="D31" s="370">
        <v>3151</v>
      </c>
    </row>
    <row r="32" spans="2:4" s="95" customFormat="1" ht="30" x14ac:dyDescent="0.2">
      <c r="B32" s="393" t="s">
        <v>362</v>
      </c>
      <c r="C32" s="364" t="s">
        <v>625</v>
      </c>
      <c r="D32" s="368">
        <v>9317.7790000000005</v>
      </c>
    </row>
    <row r="33" spans="2:4" ht="15" x14ac:dyDescent="0.2">
      <c r="B33" s="393"/>
      <c r="C33" s="369" t="s">
        <v>363</v>
      </c>
      <c r="D33" s="370">
        <v>2840</v>
      </c>
    </row>
    <row r="34" spans="2:4" ht="15" x14ac:dyDescent="0.2">
      <c r="B34" s="393"/>
      <c r="C34" s="369" t="s">
        <v>396</v>
      </c>
      <c r="D34" s="370"/>
    </row>
    <row r="35" spans="2:4" ht="15" x14ac:dyDescent="0.2">
      <c r="B35" s="393"/>
      <c r="C35" s="369" t="s">
        <v>475</v>
      </c>
      <c r="D35" s="370">
        <v>644</v>
      </c>
    </row>
    <row r="36" spans="2:4" ht="15" x14ac:dyDescent="0.2">
      <c r="B36" s="393"/>
      <c r="C36" s="369" t="s">
        <v>364</v>
      </c>
      <c r="D36" s="370">
        <v>5833.7790000000005</v>
      </c>
    </row>
    <row r="37" spans="2:4" s="95" customFormat="1" ht="15" x14ac:dyDescent="0.2">
      <c r="B37" s="397" t="s">
        <v>120</v>
      </c>
      <c r="C37" s="364" t="s">
        <v>627</v>
      </c>
      <c r="D37" s="372">
        <v>28564</v>
      </c>
    </row>
    <row r="38" spans="2:4" ht="30" x14ac:dyDescent="0.2">
      <c r="B38" s="398"/>
      <c r="C38" s="369" t="s">
        <v>365</v>
      </c>
      <c r="D38" s="373">
        <v>12482</v>
      </c>
    </row>
    <row r="39" spans="2:4" ht="30" x14ac:dyDescent="0.2">
      <c r="B39" s="398"/>
      <c r="C39" s="369" t="s">
        <v>366</v>
      </c>
      <c r="D39" s="373">
        <v>9666</v>
      </c>
    </row>
    <row r="40" spans="2:4" ht="15" x14ac:dyDescent="0.2">
      <c r="B40" s="398"/>
      <c r="C40" s="369" t="s">
        <v>367</v>
      </c>
      <c r="D40" s="373">
        <v>4951</v>
      </c>
    </row>
    <row r="41" spans="2:4" ht="15" x14ac:dyDescent="0.2">
      <c r="B41" s="399"/>
      <c r="C41" s="369" t="s">
        <v>799</v>
      </c>
      <c r="D41" s="373">
        <v>1465</v>
      </c>
    </row>
    <row r="42" spans="2:4" s="95" customFormat="1" ht="30" x14ac:dyDescent="0.2">
      <c r="B42" s="397" t="s">
        <v>368</v>
      </c>
      <c r="C42" s="374" t="s">
        <v>987</v>
      </c>
      <c r="D42" s="368">
        <v>18540.8</v>
      </c>
    </row>
    <row r="43" spans="2:4" s="95" customFormat="1" ht="15" x14ac:dyDescent="0.2">
      <c r="B43" s="398"/>
      <c r="C43" s="375" t="s">
        <v>554</v>
      </c>
      <c r="D43" s="368"/>
    </row>
    <row r="44" spans="2:4" s="95" customFormat="1" ht="15" x14ac:dyDescent="0.2">
      <c r="B44" s="398"/>
      <c r="C44" s="375" t="s">
        <v>555</v>
      </c>
      <c r="D44" s="368"/>
    </row>
    <row r="45" spans="2:4" ht="30" x14ac:dyDescent="0.2">
      <c r="B45" s="398"/>
      <c r="C45" s="375" t="s">
        <v>628</v>
      </c>
      <c r="D45" s="370">
        <v>18540.8</v>
      </c>
    </row>
    <row r="46" spans="2:4" ht="30" x14ac:dyDescent="0.2">
      <c r="B46" s="399"/>
      <c r="C46" s="376" t="s">
        <v>556</v>
      </c>
      <c r="D46" s="370"/>
    </row>
    <row r="47" spans="2:4" s="95" customFormat="1" ht="15" x14ac:dyDescent="0.2">
      <c r="B47" s="393" t="s">
        <v>369</v>
      </c>
      <c r="C47" s="377" t="s">
        <v>634</v>
      </c>
      <c r="D47" s="378">
        <v>360</v>
      </c>
    </row>
    <row r="48" spans="2:4" ht="15" x14ac:dyDescent="0.2">
      <c r="B48" s="393"/>
      <c r="C48" s="376" t="s">
        <v>802</v>
      </c>
      <c r="D48" s="373">
        <v>360</v>
      </c>
    </row>
    <row r="49" spans="2:4" ht="15" x14ac:dyDescent="0.2">
      <c r="B49" s="393"/>
      <c r="C49" s="376" t="s">
        <v>801</v>
      </c>
      <c r="D49" s="373"/>
    </row>
    <row r="50" spans="2:4" s="95" customFormat="1" ht="15" x14ac:dyDescent="0.2">
      <c r="B50" s="393"/>
      <c r="C50" s="364" t="s">
        <v>988</v>
      </c>
      <c r="D50" s="378">
        <v>1500</v>
      </c>
    </row>
    <row r="51" spans="2:4" ht="15" x14ac:dyDescent="0.2">
      <c r="B51" s="393"/>
      <c r="C51" s="379" t="s">
        <v>976</v>
      </c>
      <c r="D51" s="373">
        <v>140</v>
      </c>
    </row>
    <row r="52" spans="2:4" ht="15" x14ac:dyDescent="0.2">
      <c r="B52" s="393"/>
      <c r="C52" s="380" t="s">
        <v>437</v>
      </c>
      <c r="D52" s="373">
        <v>1360</v>
      </c>
    </row>
    <row r="53" spans="2:4" s="95" customFormat="1" ht="30" x14ac:dyDescent="0.2">
      <c r="B53" s="393"/>
      <c r="C53" s="381" t="s">
        <v>630</v>
      </c>
      <c r="D53" s="382">
        <v>485</v>
      </c>
    </row>
    <row r="54" spans="2:4" s="95" customFormat="1" ht="30" x14ac:dyDescent="0.2">
      <c r="B54" s="393"/>
      <c r="C54" s="377" t="s">
        <v>804</v>
      </c>
      <c r="D54" s="382">
        <v>885</v>
      </c>
    </row>
    <row r="55" spans="2:4" ht="30" x14ac:dyDescent="0.2">
      <c r="B55" s="393"/>
      <c r="C55" s="374" t="s">
        <v>636</v>
      </c>
      <c r="D55" s="368">
        <v>26494.1</v>
      </c>
    </row>
    <row r="56" spans="2:4" ht="15" x14ac:dyDescent="0.2">
      <c r="B56" s="393"/>
      <c r="C56" s="383" t="s">
        <v>557</v>
      </c>
      <c r="D56" s="370">
        <v>4574.3</v>
      </c>
    </row>
    <row r="57" spans="2:4" ht="15" x14ac:dyDescent="0.2">
      <c r="B57" s="393"/>
      <c r="C57" s="375" t="s">
        <v>558</v>
      </c>
      <c r="D57" s="370">
        <v>5601.2999999999993</v>
      </c>
    </row>
    <row r="58" spans="2:4" ht="15" x14ac:dyDescent="0.2">
      <c r="B58" s="393"/>
      <c r="C58" s="375" t="s">
        <v>559</v>
      </c>
      <c r="D58" s="370">
        <v>16318.5</v>
      </c>
    </row>
    <row r="59" spans="2:4" ht="15" x14ac:dyDescent="0.2">
      <c r="B59" s="393"/>
      <c r="C59" s="364" t="s">
        <v>809</v>
      </c>
      <c r="D59" s="368">
        <v>200</v>
      </c>
    </row>
    <row r="60" spans="2:4" ht="30" x14ac:dyDescent="0.2">
      <c r="B60" s="393"/>
      <c r="C60" s="377" t="s">
        <v>810</v>
      </c>
      <c r="D60" s="368">
        <v>400</v>
      </c>
    </row>
    <row r="61" spans="2:4" ht="15" x14ac:dyDescent="0.2">
      <c r="B61" s="393"/>
      <c r="C61" s="377" t="s">
        <v>811</v>
      </c>
      <c r="D61" s="368">
        <v>1080</v>
      </c>
    </row>
    <row r="62" spans="2:4" ht="30" x14ac:dyDescent="0.2">
      <c r="B62" s="393"/>
      <c r="C62" s="377" t="s">
        <v>812</v>
      </c>
      <c r="D62" s="368">
        <v>8450</v>
      </c>
    </row>
    <row r="63" spans="2:4" ht="30" x14ac:dyDescent="0.2">
      <c r="B63" s="393"/>
      <c r="C63" s="377" t="s">
        <v>813</v>
      </c>
      <c r="D63" s="368">
        <v>10</v>
      </c>
    </row>
    <row r="64" spans="2:4" ht="15" x14ac:dyDescent="0.2">
      <c r="B64" s="393"/>
      <c r="C64" s="377" t="s">
        <v>632</v>
      </c>
      <c r="D64" s="368">
        <v>700</v>
      </c>
    </row>
    <row r="65" spans="2:4" ht="30" x14ac:dyDescent="0.2">
      <c r="B65" s="393"/>
      <c r="C65" s="377" t="s">
        <v>814</v>
      </c>
      <c r="D65" s="372">
        <v>6130</v>
      </c>
    </row>
    <row r="66" spans="2:4" ht="15" x14ac:dyDescent="0.2">
      <c r="B66" s="393"/>
      <c r="C66" s="377" t="s">
        <v>815</v>
      </c>
      <c r="D66" s="372">
        <v>100</v>
      </c>
    </row>
    <row r="67" spans="2:4" ht="15" x14ac:dyDescent="0.2">
      <c r="B67" s="393"/>
      <c r="C67" s="377" t="s">
        <v>816</v>
      </c>
      <c r="D67" s="372">
        <v>8310.7999999999993</v>
      </c>
    </row>
    <row r="68" spans="2:4" x14ac:dyDescent="0.2">
      <c r="B68" s="191"/>
      <c r="C68" s="96"/>
      <c r="D68" s="74"/>
    </row>
    <row r="71" spans="2:4" x14ac:dyDescent="0.2">
      <c r="C71" s="97"/>
    </row>
    <row r="171" spans="7:7" x14ac:dyDescent="0.2">
      <c r="G171" s="112" t="s">
        <v>800</v>
      </c>
    </row>
  </sheetData>
  <mergeCells count="15">
    <mergeCell ref="B37:B41"/>
    <mergeCell ref="B47:B67"/>
    <mergeCell ref="C13:D13"/>
    <mergeCell ref="B14:B15"/>
    <mergeCell ref="B17:B23"/>
    <mergeCell ref="B42:B46"/>
    <mergeCell ref="B9:C9"/>
    <mergeCell ref="B32:B36"/>
    <mergeCell ref="C14:C15"/>
    <mergeCell ref="D14:D15"/>
    <mergeCell ref="B12:D12"/>
    <mergeCell ref="B16:C16"/>
    <mergeCell ref="B24:B31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1"/>
  <sheetViews>
    <sheetView tabSelected="1" view="pageBreakPreview" topLeftCell="C1" zoomScale="80" zoomScaleNormal="100" zoomScaleSheetLayoutView="80" workbookViewId="0">
      <selection activeCell="D16" sqref="D16:E67"/>
    </sheetView>
  </sheetViews>
  <sheetFormatPr defaultRowHeight="12" x14ac:dyDescent="0.2"/>
  <cols>
    <col min="1" max="1" width="9.140625" style="112"/>
    <col min="2" max="2" width="53.7109375" style="112" customWidth="1"/>
    <col min="3" max="3" width="117" style="76" bestFit="1" customWidth="1"/>
    <col min="4" max="5" width="14.85546875" style="75" customWidth="1"/>
    <col min="6" max="237" width="9.140625" style="112"/>
    <col min="238" max="238" width="4" style="112" customWidth="1"/>
    <col min="239" max="239" width="54.85546875" style="112" customWidth="1"/>
    <col min="240" max="240" width="106.7109375" style="112" customWidth="1"/>
    <col min="241" max="242" width="0" style="112" hidden="1" customWidth="1"/>
    <col min="243" max="243" width="16.28515625" style="112" customWidth="1"/>
    <col min="244" max="244" width="11.5703125" style="112" customWidth="1"/>
    <col min="245" max="245" width="16.28515625" style="112" customWidth="1"/>
    <col min="246" max="247" width="0" style="112" hidden="1" customWidth="1"/>
    <col min="248" max="493" width="9.140625" style="112"/>
    <col min="494" max="494" width="4" style="112" customWidth="1"/>
    <col min="495" max="495" width="54.85546875" style="112" customWidth="1"/>
    <col min="496" max="496" width="106.7109375" style="112" customWidth="1"/>
    <col min="497" max="498" width="0" style="112" hidden="1" customWidth="1"/>
    <col min="499" max="499" width="16.28515625" style="112" customWidth="1"/>
    <col min="500" max="500" width="11.5703125" style="112" customWidth="1"/>
    <col min="501" max="501" width="16.28515625" style="112" customWidth="1"/>
    <col min="502" max="503" width="0" style="112" hidden="1" customWidth="1"/>
    <col min="504" max="749" width="9.140625" style="112"/>
    <col min="750" max="750" width="4" style="112" customWidth="1"/>
    <col min="751" max="751" width="54.85546875" style="112" customWidth="1"/>
    <col min="752" max="752" width="106.7109375" style="112" customWidth="1"/>
    <col min="753" max="754" width="0" style="112" hidden="1" customWidth="1"/>
    <col min="755" max="755" width="16.28515625" style="112" customWidth="1"/>
    <col min="756" max="756" width="11.5703125" style="112" customWidth="1"/>
    <col min="757" max="757" width="16.28515625" style="112" customWidth="1"/>
    <col min="758" max="759" width="0" style="112" hidden="1" customWidth="1"/>
    <col min="760" max="1005" width="9.140625" style="112"/>
    <col min="1006" max="1006" width="4" style="112" customWidth="1"/>
    <col min="1007" max="1007" width="54.85546875" style="112" customWidth="1"/>
    <col min="1008" max="1008" width="106.7109375" style="112" customWidth="1"/>
    <col min="1009" max="1010" width="0" style="112" hidden="1" customWidth="1"/>
    <col min="1011" max="1011" width="16.28515625" style="112" customWidth="1"/>
    <col min="1012" max="1012" width="11.5703125" style="112" customWidth="1"/>
    <col min="1013" max="1013" width="16.28515625" style="112" customWidth="1"/>
    <col min="1014" max="1015" width="0" style="112" hidden="1" customWidth="1"/>
    <col min="1016" max="1261" width="9.140625" style="112"/>
    <col min="1262" max="1262" width="4" style="112" customWidth="1"/>
    <col min="1263" max="1263" width="54.85546875" style="112" customWidth="1"/>
    <col min="1264" max="1264" width="106.7109375" style="112" customWidth="1"/>
    <col min="1265" max="1266" width="0" style="112" hidden="1" customWidth="1"/>
    <col min="1267" max="1267" width="16.28515625" style="112" customWidth="1"/>
    <col min="1268" max="1268" width="11.5703125" style="112" customWidth="1"/>
    <col min="1269" max="1269" width="16.28515625" style="112" customWidth="1"/>
    <col min="1270" max="1271" width="0" style="112" hidden="1" customWidth="1"/>
    <col min="1272" max="1517" width="9.140625" style="112"/>
    <col min="1518" max="1518" width="4" style="112" customWidth="1"/>
    <col min="1519" max="1519" width="54.85546875" style="112" customWidth="1"/>
    <col min="1520" max="1520" width="106.7109375" style="112" customWidth="1"/>
    <col min="1521" max="1522" width="0" style="112" hidden="1" customWidth="1"/>
    <col min="1523" max="1523" width="16.28515625" style="112" customWidth="1"/>
    <col min="1524" max="1524" width="11.5703125" style="112" customWidth="1"/>
    <col min="1525" max="1525" width="16.28515625" style="112" customWidth="1"/>
    <col min="1526" max="1527" width="0" style="112" hidden="1" customWidth="1"/>
    <col min="1528" max="1773" width="9.140625" style="112"/>
    <col min="1774" max="1774" width="4" style="112" customWidth="1"/>
    <col min="1775" max="1775" width="54.85546875" style="112" customWidth="1"/>
    <col min="1776" max="1776" width="106.7109375" style="112" customWidth="1"/>
    <col min="1777" max="1778" width="0" style="112" hidden="1" customWidth="1"/>
    <col min="1779" max="1779" width="16.28515625" style="112" customWidth="1"/>
    <col min="1780" max="1780" width="11.5703125" style="112" customWidth="1"/>
    <col min="1781" max="1781" width="16.28515625" style="112" customWidth="1"/>
    <col min="1782" max="1783" width="0" style="112" hidden="1" customWidth="1"/>
    <col min="1784" max="2029" width="9.140625" style="112"/>
    <col min="2030" max="2030" width="4" style="112" customWidth="1"/>
    <col min="2031" max="2031" width="54.85546875" style="112" customWidth="1"/>
    <col min="2032" max="2032" width="106.7109375" style="112" customWidth="1"/>
    <col min="2033" max="2034" width="0" style="112" hidden="1" customWidth="1"/>
    <col min="2035" max="2035" width="16.28515625" style="112" customWidth="1"/>
    <col min="2036" max="2036" width="11.5703125" style="112" customWidth="1"/>
    <col min="2037" max="2037" width="16.28515625" style="112" customWidth="1"/>
    <col min="2038" max="2039" width="0" style="112" hidden="1" customWidth="1"/>
    <col min="2040" max="2285" width="9.140625" style="112"/>
    <col min="2286" max="2286" width="4" style="112" customWidth="1"/>
    <col min="2287" max="2287" width="54.85546875" style="112" customWidth="1"/>
    <col min="2288" max="2288" width="106.7109375" style="112" customWidth="1"/>
    <col min="2289" max="2290" width="0" style="112" hidden="1" customWidth="1"/>
    <col min="2291" max="2291" width="16.28515625" style="112" customWidth="1"/>
    <col min="2292" max="2292" width="11.5703125" style="112" customWidth="1"/>
    <col min="2293" max="2293" width="16.28515625" style="112" customWidth="1"/>
    <col min="2294" max="2295" width="0" style="112" hidden="1" customWidth="1"/>
    <col min="2296" max="2541" width="9.140625" style="112"/>
    <col min="2542" max="2542" width="4" style="112" customWidth="1"/>
    <col min="2543" max="2543" width="54.85546875" style="112" customWidth="1"/>
    <col min="2544" max="2544" width="106.7109375" style="112" customWidth="1"/>
    <col min="2545" max="2546" width="0" style="112" hidden="1" customWidth="1"/>
    <col min="2547" max="2547" width="16.28515625" style="112" customWidth="1"/>
    <col min="2548" max="2548" width="11.5703125" style="112" customWidth="1"/>
    <col min="2549" max="2549" width="16.28515625" style="112" customWidth="1"/>
    <col min="2550" max="2551" width="0" style="112" hidden="1" customWidth="1"/>
    <col min="2552" max="2797" width="9.140625" style="112"/>
    <col min="2798" max="2798" width="4" style="112" customWidth="1"/>
    <col min="2799" max="2799" width="54.85546875" style="112" customWidth="1"/>
    <col min="2800" max="2800" width="106.7109375" style="112" customWidth="1"/>
    <col min="2801" max="2802" width="0" style="112" hidden="1" customWidth="1"/>
    <col min="2803" max="2803" width="16.28515625" style="112" customWidth="1"/>
    <col min="2804" max="2804" width="11.5703125" style="112" customWidth="1"/>
    <col min="2805" max="2805" width="16.28515625" style="112" customWidth="1"/>
    <col min="2806" max="2807" width="0" style="112" hidden="1" customWidth="1"/>
    <col min="2808" max="3053" width="9.140625" style="112"/>
    <col min="3054" max="3054" width="4" style="112" customWidth="1"/>
    <col min="3055" max="3055" width="54.85546875" style="112" customWidth="1"/>
    <col min="3056" max="3056" width="106.7109375" style="112" customWidth="1"/>
    <col min="3057" max="3058" width="0" style="112" hidden="1" customWidth="1"/>
    <col min="3059" max="3059" width="16.28515625" style="112" customWidth="1"/>
    <col min="3060" max="3060" width="11.5703125" style="112" customWidth="1"/>
    <col min="3061" max="3061" width="16.28515625" style="112" customWidth="1"/>
    <col min="3062" max="3063" width="0" style="112" hidden="1" customWidth="1"/>
    <col min="3064" max="3309" width="9.140625" style="112"/>
    <col min="3310" max="3310" width="4" style="112" customWidth="1"/>
    <col min="3311" max="3311" width="54.85546875" style="112" customWidth="1"/>
    <col min="3312" max="3312" width="106.7109375" style="112" customWidth="1"/>
    <col min="3313" max="3314" width="0" style="112" hidden="1" customWidth="1"/>
    <col min="3315" max="3315" width="16.28515625" style="112" customWidth="1"/>
    <col min="3316" max="3316" width="11.5703125" style="112" customWidth="1"/>
    <col min="3317" max="3317" width="16.28515625" style="112" customWidth="1"/>
    <col min="3318" max="3319" width="0" style="112" hidden="1" customWidth="1"/>
    <col min="3320" max="3565" width="9.140625" style="112"/>
    <col min="3566" max="3566" width="4" style="112" customWidth="1"/>
    <col min="3567" max="3567" width="54.85546875" style="112" customWidth="1"/>
    <col min="3568" max="3568" width="106.7109375" style="112" customWidth="1"/>
    <col min="3569" max="3570" width="0" style="112" hidden="1" customWidth="1"/>
    <col min="3571" max="3571" width="16.28515625" style="112" customWidth="1"/>
    <col min="3572" max="3572" width="11.5703125" style="112" customWidth="1"/>
    <col min="3573" max="3573" width="16.28515625" style="112" customWidth="1"/>
    <col min="3574" max="3575" width="0" style="112" hidden="1" customWidth="1"/>
    <col min="3576" max="3821" width="9.140625" style="112"/>
    <col min="3822" max="3822" width="4" style="112" customWidth="1"/>
    <col min="3823" max="3823" width="54.85546875" style="112" customWidth="1"/>
    <col min="3824" max="3824" width="106.7109375" style="112" customWidth="1"/>
    <col min="3825" max="3826" width="0" style="112" hidden="1" customWidth="1"/>
    <col min="3827" max="3827" width="16.28515625" style="112" customWidth="1"/>
    <col min="3828" max="3828" width="11.5703125" style="112" customWidth="1"/>
    <col min="3829" max="3829" width="16.28515625" style="112" customWidth="1"/>
    <col min="3830" max="3831" width="0" style="112" hidden="1" customWidth="1"/>
    <col min="3832" max="4077" width="9.140625" style="112"/>
    <col min="4078" max="4078" width="4" style="112" customWidth="1"/>
    <col min="4079" max="4079" width="54.85546875" style="112" customWidth="1"/>
    <col min="4080" max="4080" width="106.7109375" style="112" customWidth="1"/>
    <col min="4081" max="4082" width="0" style="112" hidden="1" customWidth="1"/>
    <col min="4083" max="4083" width="16.28515625" style="112" customWidth="1"/>
    <col min="4084" max="4084" width="11.5703125" style="112" customWidth="1"/>
    <col min="4085" max="4085" width="16.28515625" style="112" customWidth="1"/>
    <col min="4086" max="4087" width="0" style="112" hidden="1" customWidth="1"/>
    <col min="4088" max="4333" width="9.140625" style="112"/>
    <col min="4334" max="4334" width="4" style="112" customWidth="1"/>
    <col min="4335" max="4335" width="54.85546875" style="112" customWidth="1"/>
    <col min="4336" max="4336" width="106.7109375" style="112" customWidth="1"/>
    <col min="4337" max="4338" width="0" style="112" hidden="1" customWidth="1"/>
    <col min="4339" max="4339" width="16.28515625" style="112" customWidth="1"/>
    <col min="4340" max="4340" width="11.5703125" style="112" customWidth="1"/>
    <col min="4341" max="4341" width="16.28515625" style="112" customWidth="1"/>
    <col min="4342" max="4343" width="0" style="112" hidden="1" customWidth="1"/>
    <col min="4344" max="4589" width="9.140625" style="112"/>
    <col min="4590" max="4590" width="4" style="112" customWidth="1"/>
    <col min="4591" max="4591" width="54.85546875" style="112" customWidth="1"/>
    <col min="4592" max="4592" width="106.7109375" style="112" customWidth="1"/>
    <col min="4593" max="4594" width="0" style="112" hidden="1" customWidth="1"/>
    <col min="4595" max="4595" width="16.28515625" style="112" customWidth="1"/>
    <col min="4596" max="4596" width="11.5703125" style="112" customWidth="1"/>
    <col min="4597" max="4597" width="16.28515625" style="112" customWidth="1"/>
    <col min="4598" max="4599" width="0" style="112" hidden="1" customWidth="1"/>
    <col min="4600" max="4845" width="9.140625" style="112"/>
    <col min="4846" max="4846" width="4" style="112" customWidth="1"/>
    <col min="4847" max="4847" width="54.85546875" style="112" customWidth="1"/>
    <col min="4848" max="4848" width="106.7109375" style="112" customWidth="1"/>
    <col min="4849" max="4850" width="0" style="112" hidden="1" customWidth="1"/>
    <col min="4851" max="4851" width="16.28515625" style="112" customWidth="1"/>
    <col min="4852" max="4852" width="11.5703125" style="112" customWidth="1"/>
    <col min="4853" max="4853" width="16.28515625" style="112" customWidth="1"/>
    <col min="4854" max="4855" width="0" style="112" hidden="1" customWidth="1"/>
    <col min="4856" max="5101" width="9.140625" style="112"/>
    <col min="5102" max="5102" width="4" style="112" customWidth="1"/>
    <col min="5103" max="5103" width="54.85546875" style="112" customWidth="1"/>
    <col min="5104" max="5104" width="106.7109375" style="112" customWidth="1"/>
    <col min="5105" max="5106" width="0" style="112" hidden="1" customWidth="1"/>
    <col min="5107" max="5107" width="16.28515625" style="112" customWidth="1"/>
    <col min="5108" max="5108" width="11.5703125" style="112" customWidth="1"/>
    <col min="5109" max="5109" width="16.28515625" style="112" customWidth="1"/>
    <col min="5110" max="5111" width="0" style="112" hidden="1" customWidth="1"/>
    <col min="5112" max="5357" width="9.140625" style="112"/>
    <col min="5358" max="5358" width="4" style="112" customWidth="1"/>
    <col min="5359" max="5359" width="54.85546875" style="112" customWidth="1"/>
    <col min="5360" max="5360" width="106.7109375" style="112" customWidth="1"/>
    <col min="5361" max="5362" width="0" style="112" hidden="1" customWidth="1"/>
    <col min="5363" max="5363" width="16.28515625" style="112" customWidth="1"/>
    <col min="5364" max="5364" width="11.5703125" style="112" customWidth="1"/>
    <col min="5365" max="5365" width="16.28515625" style="112" customWidth="1"/>
    <col min="5366" max="5367" width="0" style="112" hidden="1" customWidth="1"/>
    <col min="5368" max="5613" width="9.140625" style="112"/>
    <col min="5614" max="5614" width="4" style="112" customWidth="1"/>
    <col min="5615" max="5615" width="54.85546875" style="112" customWidth="1"/>
    <col min="5616" max="5616" width="106.7109375" style="112" customWidth="1"/>
    <col min="5617" max="5618" width="0" style="112" hidden="1" customWidth="1"/>
    <col min="5619" max="5619" width="16.28515625" style="112" customWidth="1"/>
    <col min="5620" max="5620" width="11.5703125" style="112" customWidth="1"/>
    <col min="5621" max="5621" width="16.28515625" style="112" customWidth="1"/>
    <col min="5622" max="5623" width="0" style="112" hidden="1" customWidth="1"/>
    <col min="5624" max="5869" width="9.140625" style="112"/>
    <col min="5870" max="5870" width="4" style="112" customWidth="1"/>
    <col min="5871" max="5871" width="54.85546875" style="112" customWidth="1"/>
    <col min="5872" max="5872" width="106.7109375" style="112" customWidth="1"/>
    <col min="5873" max="5874" width="0" style="112" hidden="1" customWidth="1"/>
    <col min="5875" max="5875" width="16.28515625" style="112" customWidth="1"/>
    <col min="5876" max="5876" width="11.5703125" style="112" customWidth="1"/>
    <col min="5877" max="5877" width="16.28515625" style="112" customWidth="1"/>
    <col min="5878" max="5879" width="0" style="112" hidden="1" customWidth="1"/>
    <col min="5880" max="6125" width="9.140625" style="112"/>
    <col min="6126" max="6126" width="4" style="112" customWidth="1"/>
    <col min="6127" max="6127" width="54.85546875" style="112" customWidth="1"/>
    <col min="6128" max="6128" width="106.7109375" style="112" customWidth="1"/>
    <col min="6129" max="6130" width="0" style="112" hidden="1" customWidth="1"/>
    <col min="6131" max="6131" width="16.28515625" style="112" customWidth="1"/>
    <col min="6132" max="6132" width="11.5703125" style="112" customWidth="1"/>
    <col min="6133" max="6133" width="16.28515625" style="112" customWidth="1"/>
    <col min="6134" max="6135" width="0" style="112" hidden="1" customWidth="1"/>
    <col min="6136" max="6381" width="9.140625" style="112"/>
    <col min="6382" max="6382" width="4" style="112" customWidth="1"/>
    <col min="6383" max="6383" width="54.85546875" style="112" customWidth="1"/>
    <col min="6384" max="6384" width="106.7109375" style="112" customWidth="1"/>
    <col min="6385" max="6386" width="0" style="112" hidden="1" customWidth="1"/>
    <col min="6387" max="6387" width="16.28515625" style="112" customWidth="1"/>
    <col min="6388" max="6388" width="11.5703125" style="112" customWidth="1"/>
    <col min="6389" max="6389" width="16.28515625" style="112" customWidth="1"/>
    <col min="6390" max="6391" width="0" style="112" hidden="1" customWidth="1"/>
    <col min="6392" max="6637" width="9.140625" style="112"/>
    <col min="6638" max="6638" width="4" style="112" customWidth="1"/>
    <col min="6639" max="6639" width="54.85546875" style="112" customWidth="1"/>
    <col min="6640" max="6640" width="106.7109375" style="112" customWidth="1"/>
    <col min="6641" max="6642" width="0" style="112" hidden="1" customWidth="1"/>
    <col min="6643" max="6643" width="16.28515625" style="112" customWidth="1"/>
    <col min="6644" max="6644" width="11.5703125" style="112" customWidth="1"/>
    <col min="6645" max="6645" width="16.28515625" style="112" customWidth="1"/>
    <col min="6646" max="6647" width="0" style="112" hidden="1" customWidth="1"/>
    <col min="6648" max="6893" width="9.140625" style="112"/>
    <col min="6894" max="6894" width="4" style="112" customWidth="1"/>
    <col min="6895" max="6895" width="54.85546875" style="112" customWidth="1"/>
    <col min="6896" max="6896" width="106.7109375" style="112" customWidth="1"/>
    <col min="6897" max="6898" width="0" style="112" hidden="1" customWidth="1"/>
    <col min="6899" max="6899" width="16.28515625" style="112" customWidth="1"/>
    <col min="6900" max="6900" width="11.5703125" style="112" customWidth="1"/>
    <col min="6901" max="6901" width="16.28515625" style="112" customWidth="1"/>
    <col min="6902" max="6903" width="0" style="112" hidden="1" customWidth="1"/>
    <col min="6904" max="7149" width="9.140625" style="112"/>
    <col min="7150" max="7150" width="4" style="112" customWidth="1"/>
    <col min="7151" max="7151" width="54.85546875" style="112" customWidth="1"/>
    <col min="7152" max="7152" width="106.7109375" style="112" customWidth="1"/>
    <col min="7153" max="7154" width="0" style="112" hidden="1" customWidth="1"/>
    <col min="7155" max="7155" width="16.28515625" style="112" customWidth="1"/>
    <col min="7156" max="7156" width="11.5703125" style="112" customWidth="1"/>
    <col min="7157" max="7157" width="16.28515625" style="112" customWidth="1"/>
    <col min="7158" max="7159" width="0" style="112" hidden="1" customWidth="1"/>
    <col min="7160" max="7405" width="9.140625" style="112"/>
    <col min="7406" max="7406" width="4" style="112" customWidth="1"/>
    <col min="7407" max="7407" width="54.85546875" style="112" customWidth="1"/>
    <col min="7408" max="7408" width="106.7109375" style="112" customWidth="1"/>
    <col min="7409" max="7410" width="0" style="112" hidden="1" customWidth="1"/>
    <col min="7411" max="7411" width="16.28515625" style="112" customWidth="1"/>
    <col min="7412" max="7412" width="11.5703125" style="112" customWidth="1"/>
    <col min="7413" max="7413" width="16.28515625" style="112" customWidth="1"/>
    <col min="7414" max="7415" width="0" style="112" hidden="1" customWidth="1"/>
    <col min="7416" max="7661" width="9.140625" style="112"/>
    <col min="7662" max="7662" width="4" style="112" customWidth="1"/>
    <col min="7663" max="7663" width="54.85546875" style="112" customWidth="1"/>
    <col min="7664" max="7664" width="106.7109375" style="112" customWidth="1"/>
    <col min="7665" max="7666" width="0" style="112" hidden="1" customWidth="1"/>
    <col min="7667" max="7667" width="16.28515625" style="112" customWidth="1"/>
    <col min="7668" max="7668" width="11.5703125" style="112" customWidth="1"/>
    <col min="7669" max="7669" width="16.28515625" style="112" customWidth="1"/>
    <col min="7670" max="7671" width="0" style="112" hidden="1" customWidth="1"/>
    <col min="7672" max="7917" width="9.140625" style="112"/>
    <col min="7918" max="7918" width="4" style="112" customWidth="1"/>
    <col min="7919" max="7919" width="54.85546875" style="112" customWidth="1"/>
    <col min="7920" max="7920" width="106.7109375" style="112" customWidth="1"/>
    <col min="7921" max="7922" width="0" style="112" hidden="1" customWidth="1"/>
    <col min="7923" max="7923" width="16.28515625" style="112" customWidth="1"/>
    <col min="7924" max="7924" width="11.5703125" style="112" customWidth="1"/>
    <col min="7925" max="7925" width="16.28515625" style="112" customWidth="1"/>
    <col min="7926" max="7927" width="0" style="112" hidden="1" customWidth="1"/>
    <col min="7928" max="8173" width="9.140625" style="112"/>
    <col min="8174" max="8174" width="4" style="112" customWidth="1"/>
    <col min="8175" max="8175" width="54.85546875" style="112" customWidth="1"/>
    <col min="8176" max="8176" width="106.7109375" style="112" customWidth="1"/>
    <col min="8177" max="8178" width="0" style="112" hidden="1" customWidth="1"/>
    <col min="8179" max="8179" width="16.28515625" style="112" customWidth="1"/>
    <col min="8180" max="8180" width="11.5703125" style="112" customWidth="1"/>
    <col min="8181" max="8181" width="16.28515625" style="112" customWidth="1"/>
    <col min="8182" max="8183" width="0" style="112" hidden="1" customWidth="1"/>
    <col min="8184" max="8429" width="9.140625" style="112"/>
    <col min="8430" max="8430" width="4" style="112" customWidth="1"/>
    <col min="8431" max="8431" width="54.85546875" style="112" customWidth="1"/>
    <col min="8432" max="8432" width="106.7109375" style="112" customWidth="1"/>
    <col min="8433" max="8434" width="0" style="112" hidden="1" customWidth="1"/>
    <col min="8435" max="8435" width="16.28515625" style="112" customWidth="1"/>
    <col min="8436" max="8436" width="11.5703125" style="112" customWidth="1"/>
    <col min="8437" max="8437" width="16.28515625" style="112" customWidth="1"/>
    <col min="8438" max="8439" width="0" style="112" hidden="1" customWidth="1"/>
    <col min="8440" max="8685" width="9.140625" style="112"/>
    <col min="8686" max="8686" width="4" style="112" customWidth="1"/>
    <col min="8687" max="8687" width="54.85546875" style="112" customWidth="1"/>
    <col min="8688" max="8688" width="106.7109375" style="112" customWidth="1"/>
    <col min="8689" max="8690" width="0" style="112" hidden="1" customWidth="1"/>
    <col min="8691" max="8691" width="16.28515625" style="112" customWidth="1"/>
    <col min="8692" max="8692" width="11.5703125" style="112" customWidth="1"/>
    <col min="8693" max="8693" width="16.28515625" style="112" customWidth="1"/>
    <col min="8694" max="8695" width="0" style="112" hidden="1" customWidth="1"/>
    <col min="8696" max="8941" width="9.140625" style="112"/>
    <col min="8942" max="8942" width="4" style="112" customWidth="1"/>
    <col min="8943" max="8943" width="54.85546875" style="112" customWidth="1"/>
    <col min="8944" max="8944" width="106.7109375" style="112" customWidth="1"/>
    <col min="8945" max="8946" width="0" style="112" hidden="1" customWidth="1"/>
    <col min="8947" max="8947" width="16.28515625" style="112" customWidth="1"/>
    <col min="8948" max="8948" width="11.5703125" style="112" customWidth="1"/>
    <col min="8949" max="8949" width="16.28515625" style="112" customWidth="1"/>
    <col min="8950" max="8951" width="0" style="112" hidden="1" customWidth="1"/>
    <col min="8952" max="9197" width="9.140625" style="112"/>
    <col min="9198" max="9198" width="4" style="112" customWidth="1"/>
    <col min="9199" max="9199" width="54.85546875" style="112" customWidth="1"/>
    <col min="9200" max="9200" width="106.7109375" style="112" customWidth="1"/>
    <col min="9201" max="9202" width="0" style="112" hidden="1" customWidth="1"/>
    <col min="9203" max="9203" width="16.28515625" style="112" customWidth="1"/>
    <col min="9204" max="9204" width="11.5703125" style="112" customWidth="1"/>
    <col min="9205" max="9205" width="16.28515625" style="112" customWidth="1"/>
    <col min="9206" max="9207" width="0" style="112" hidden="1" customWidth="1"/>
    <col min="9208" max="9453" width="9.140625" style="112"/>
    <col min="9454" max="9454" width="4" style="112" customWidth="1"/>
    <col min="9455" max="9455" width="54.85546875" style="112" customWidth="1"/>
    <col min="9456" max="9456" width="106.7109375" style="112" customWidth="1"/>
    <col min="9457" max="9458" width="0" style="112" hidden="1" customWidth="1"/>
    <col min="9459" max="9459" width="16.28515625" style="112" customWidth="1"/>
    <col min="9460" max="9460" width="11.5703125" style="112" customWidth="1"/>
    <col min="9461" max="9461" width="16.28515625" style="112" customWidth="1"/>
    <col min="9462" max="9463" width="0" style="112" hidden="1" customWidth="1"/>
    <col min="9464" max="9709" width="9.140625" style="112"/>
    <col min="9710" max="9710" width="4" style="112" customWidth="1"/>
    <col min="9711" max="9711" width="54.85546875" style="112" customWidth="1"/>
    <col min="9712" max="9712" width="106.7109375" style="112" customWidth="1"/>
    <col min="9713" max="9714" width="0" style="112" hidden="1" customWidth="1"/>
    <col min="9715" max="9715" width="16.28515625" style="112" customWidth="1"/>
    <col min="9716" max="9716" width="11.5703125" style="112" customWidth="1"/>
    <col min="9717" max="9717" width="16.28515625" style="112" customWidth="1"/>
    <col min="9718" max="9719" width="0" style="112" hidden="1" customWidth="1"/>
    <col min="9720" max="9965" width="9.140625" style="112"/>
    <col min="9966" max="9966" width="4" style="112" customWidth="1"/>
    <col min="9967" max="9967" width="54.85546875" style="112" customWidth="1"/>
    <col min="9968" max="9968" width="106.7109375" style="112" customWidth="1"/>
    <col min="9969" max="9970" width="0" style="112" hidden="1" customWidth="1"/>
    <col min="9971" max="9971" width="16.28515625" style="112" customWidth="1"/>
    <col min="9972" max="9972" width="11.5703125" style="112" customWidth="1"/>
    <col min="9973" max="9973" width="16.28515625" style="112" customWidth="1"/>
    <col min="9974" max="9975" width="0" style="112" hidden="1" customWidth="1"/>
    <col min="9976" max="10221" width="9.140625" style="112"/>
    <col min="10222" max="10222" width="4" style="112" customWidth="1"/>
    <col min="10223" max="10223" width="54.85546875" style="112" customWidth="1"/>
    <col min="10224" max="10224" width="106.7109375" style="112" customWidth="1"/>
    <col min="10225" max="10226" width="0" style="112" hidden="1" customWidth="1"/>
    <col min="10227" max="10227" width="16.28515625" style="112" customWidth="1"/>
    <col min="10228" max="10228" width="11.5703125" style="112" customWidth="1"/>
    <col min="10229" max="10229" width="16.28515625" style="112" customWidth="1"/>
    <col min="10230" max="10231" width="0" style="112" hidden="1" customWidth="1"/>
    <col min="10232" max="10477" width="9.140625" style="112"/>
    <col min="10478" max="10478" width="4" style="112" customWidth="1"/>
    <col min="10479" max="10479" width="54.85546875" style="112" customWidth="1"/>
    <col min="10480" max="10480" width="106.7109375" style="112" customWidth="1"/>
    <col min="10481" max="10482" width="0" style="112" hidden="1" customWidth="1"/>
    <col min="10483" max="10483" width="16.28515625" style="112" customWidth="1"/>
    <col min="10484" max="10484" width="11.5703125" style="112" customWidth="1"/>
    <col min="10485" max="10485" width="16.28515625" style="112" customWidth="1"/>
    <col min="10486" max="10487" width="0" style="112" hidden="1" customWidth="1"/>
    <col min="10488" max="10733" width="9.140625" style="112"/>
    <col min="10734" max="10734" width="4" style="112" customWidth="1"/>
    <col min="10735" max="10735" width="54.85546875" style="112" customWidth="1"/>
    <col min="10736" max="10736" width="106.7109375" style="112" customWidth="1"/>
    <col min="10737" max="10738" width="0" style="112" hidden="1" customWidth="1"/>
    <col min="10739" max="10739" width="16.28515625" style="112" customWidth="1"/>
    <col min="10740" max="10740" width="11.5703125" style="112" customWidth="1"/>
    <col min="10741" max="10741" width="16.28515625" style="112" customWidth="1"/>
    <col min="10742" max="10743" width="0" style="112" hidden="1" customWidth="1"/>
    <col min="10744" max="10989" width="9.140625" style="112"/>
    <col min="10990" max="10990" width="4" style="112" customWidth="1"/>
    <col min="10991" max="10991" width="54.85546875" style="112" customWidth="1"/>
    <col min="10992" max="10992" width="106.7109375" style="112" customWidth="1"/>
    <col min="10993" max="10994" width="0" style="112" hidden="1" customWidth="1"/>
    <col min="10995" max="10995" width="16.28515625" style="112" customWidth="1"/>
    <col min="10996" max="10996" width="11.5703125" style="112" customWidth="1"/>
    <col min="10997" max="10997" width="16.28515625" style="112" customWidth="1"/>
    <col min="10998" max="10999" width="0" style="112" hidden="1" customWidth="1"/>
    <col min="11000" max="11245" width="9.140625" style="112"/>
    <col min="11246" max="11246" width="4" style="112" customWidth="1"/>
    <col min="11247" max="11247" width="54.85546875" style="112" customWidth="1"/>
    <col min="11248" max="11248" width="106.7109375" style="112" customWidth="1"/>
    <col min="11249" max="11250" width="0" style="112" hidden="1" customWidth="1"/>
    <col min="11251" max="11251" width="16.28515625" style="112" customWidth="1"/>
    <col min="11252" max="11252" width="11.5703125" style="112" customWidth="1"/>
    <col min="11253" max="11253" width="16.28515625" style="112" customWidth="1"/>
    <col min="11254" max="11255" width="0" style="112" hidden="1" customWidth="1"/>
    <col min="11256" max="11501" width="9.140625" style="112"/>
    <col min="11502" max="11502" width="4" style="112" customWidth="1"/>
    <col min="11503" max="11503" width="54.85546875" style="112" customWidth="1"/>
    <col min="11504" max="11504" width="106.7109375" style="112" customWidth="1"/>
    <col min="11505" max="11506" width="0" style="112" hidden="1" customWidth="1"/>
    <col min="11507" max="11507" width="16.28515625" style="112" customWidth="1"/>
    <col min="11508" max="11508" width="11.5703125" style="112" customWidth="1"/>
    <col min="11509" max="11509" width="16.28515625" style="112" customWidth="1"/>
    <col min="11510" max="11511" width="0" style="112" hidden="1" customWidth="1"/>
    <col min="11512" max="11757" width="9.140625" style="112"/>
    <col min="11758" max="11758" width="4" style="112" customWidth="1"/>
    <col min="11759" max="11759" width="54.85546875" style="112" customWidth="1"/>
    <col min="11760" max="11760" width="106.7109375" style="112" customWidth="1"/>
    <col min="11761" max="11762" width="0" style="112" hidden="1" customWidth="1"/>
    <col min="11763" max="11763" width="16.28515625" style="112" customWidth="1"/>
    <col min="11764" max="11764" width="11.5703125" style="112" customWidth="1"/>
    <col min="11765" max="11765" width="16.28515625" style="112" customWidth="1"/>
    <col min="11766" max="11767" width="0" style="112" hidden="1" customWidth="1"/>
    <col min="11768" max="12013" width="9.140625" style="112"/>
    <col min="12014" max="12014" width="4" style="112" customWidth="1"/>
    <col min="12015" max="12015" width="54.85546875" style="112" customWidth="1"/>
    <col min="12016" max="12016" width="106.7109375" style="112" customWidth="1"/>
    <col min="12017" max="12018" width="0" style="112" hidden="1" customWidth="1"/>
    <col min="12019" max="12019" width="16.28515625" style="112" customWidth="1"/>
    <col min="12020" max="12020" width="11.5703125" style="112" customWidth="1"/>
    <col min="12021" max="12021" width="16.28515625" style="112" customWidth="1"/>
    <col min="12022" max="12023" width="0" style="112" hidden="1" customWidth="1"/>
    <col min="12024" max="12269" width="9.140625" style="112"/>
    <col min="12270" max="12270" width="4" style="112" customWidth="1"/>
    <col min="12271" max="12271" width="54.85546875" style="112" customWidth="1"/>
    <col min="12272" max="12272" width="106.7109375" style="112" customWidth="1"/>
    <col min="12273" max="12274" width="0" style="112" hidden="1" customWidth="1"/>
    <col min="12275" max="12275" width="16.28515625" style="112" customWidth="1"/>
    <col min="12276" max="12276" width="11.5703125" style="112" customWidth="1"/>
    <col min="12277" max="12277" width="16.28515625" style="112" customWidth="1"/>
    <col min="12278" max="12279" width="0" style="112" hidden="1" customWidth="1"/>
    <col min="12280" max="12525" width="9.140625" style="112"/>
    <col min="12526" max="12526" width="4" style="112" customWidth="1"/>
    <col min="12527" max="12527" width="54.85546875" style="112" customWidth="1"/>
    <col min="12528" max="12528" width="106.7109375" style="112" customWidth="1"/>
    <col min="12529" max="12530" width="0" style="112" hidden="1" customWidth="1"/>
    <col min="12531" max="12531" width="16.28515625" style="112" customWidth="1"/>
    <col min="12532" max="12532" width="11.5703125" style="112" customWidth="1"/>
    <col min="12533" max="12533" width="16.28515625" style="112" customWidth="1"/>
    <col min="12534" max="12535" width="0" style="112" hidden="1" customWidth="1"/>
    <col min="12536" max="12781" width="9.140625" style="112"/>
    <col min="12782" max="12782" width="4" style="112" customWidth="1"/>
    <col min="12783" max="12783" width="54.85546875" style="112" customWidth="1"/>
    <col min="12784" max="12784" width="106.7109375" style="112" customWidth="1"/>
    <col min="12785" max="12786" width="0" style="112" hidden="1" customWidth="1"/>
    <col min="12787" max="12787" width="16.28515625" style="112" customWidth="1"/>
    <col min="12788" max="12788" width="11.5703125" style="112" customWidth="1"/>
    <col min="12789" max="12789" width="16.28515625" style="112" customWidth="1"/>
    <col min="12790" max="12791" width="0" style="112" hidden="1" customWidth="1"/>
    <col min="12792" max="13037" width="9.140625" style="112"/>
    <col min="13038" max="13038" width="4" style="112" customWidth="1"/>
    <col min="13039" max="13039" width="54.85546875" style="112" customWidth="1"/>
    <col min="13040" max="13040" width="106.7109375" style="112" customWidth="1"/>
    <col min="13041" max="13042" width="0" style="112" hidden="1" customWidth="1"/>
    <col min="13043" max="13043" width="16.28515625" style="112" customWidth="1"/>
    <col min="13044" max="13044" width="11.5703125" style="112" customWidth="1"/>
    <col min="13045" max="13045" width="16.28515625" style="112" customWidth="1"/>
    <col min="13046" max="13047" width="0" style="112" hidden="1" customWidth="1"/>
    <col min="13048" max="13293" width="9.140625" style="112"/>
    <col min="13294" max="13294" width="4" style="112" customWidth="1"/>
    <col min="13295" max="13295" width="54.85546875" style="112" customWidth="1"/>
    <col min="13296" max="13296" width="106.7109375" style="112" customWidth="1"/>
    <col min="13297" max="13298" width="0" style="112" hidden="1" customWidth="1"/>
    <col min="13299" max="13299" width="16.28515625" style="112" customWidth="1"/>
    <col min="13300" max="13300" width="11.5703125" style="112" customWidth="1"/>
    <col min="13301" max="13301" width="16.28515625" style="112" customWidth="1"/>
    <col min="13302" max="13303" width="0" style="112" hidden="1" customWidth="1"/>
    <col min="13304" max="13549" width="9.140625" style="112"/>
    <col min="13550" max="13550" width="4" style="112" customWidth="1"/>
    <col min="13551" max="13551" width="54.85546875" style="112" customWidth="1"/>
    <col min="13552" max="13552" width="106.7109375" style="112" customWidth="1"/>
    <col min="13553" max="13554" width="0" style="112" hidden="1" customWidth="1"/>
    <col min="13555" max="13555" width="16.28515625" style="112" customWidth="1"/>
    <col min="13556" max="13556" width="11.5703125" style="112" customWidth="1"/>
    <col min="13557" max="13557" width="16.28515625" style="112" customWidth="1"/>
    <col min="13558" max="13559" width="0" style="112" hidden="1" customWidth="1"/>
    <col min="13560" max="13805" width="9.140625" style="112"/>
    <col min="13806" max="13806" width="4" style="112" customWidth="1"/>
    <col min="13807" max="13807" width="54.85546875" style="112" customWidth="1"/>
    <col min="13808" max="13808" width="106.7109375" style="112" customWidth="1"/>
    <col min="13809" max="13810" width="0" style="112" hidden="1" customWidth="1"/>
    <col min="13811" max="13811" width="16.28515625" style="112" customWidth="1"/>
    <col min="13812" max="13812" width="11.5703125" style="112" customWidth="1"/>
    <col min="13813" max="13813" width="16.28515625" style="112" customWidth="1"/>
    <col min="13814" max="13815" width="0" style="112" hidden="1" customWidth="1"/>
    <col min="13816" max="14061" width="9.140625" style="112"/>
    <col min="14062" max="14062" width="4" style="112" customWidth="1"/>
    <col min="14063" max="14063" width="54.85546875" style="112" customWidth="1"/>
    <col min="14064" max="14064" width="106.7109375" style="112" customWidth="1"/>
    <col min="14065" max="14066" width="0" style="112" hidden="1" customWidth="1"/>
    <col min="14067" max="14067" width="16.28515625" style="112" customWidth="1"/>
    <col min="14068" max="14068" width="11.5703125" style="112" customWidth="1"/>
    <col min="14069" max="14069" width="16.28515625" style="112" customWidth="1"/>
    <col min="14070" max="14071" width="0" style="112" hidden="1" customWidth="1"/>
    <col min="14072" max="14317" width="9.140625" style="112"/>
    <col min="14318" max="14318" width="4" style="112" customWidth="1"/>
    <col min="14319" max="14319" width="54.85546875" style="112" customWidth="1"/>
    <col min="14320" max="14320" width="106.7109375" style="112" customWidth="1"/>
    <col min="14321" max="14322" width="0" style="112" hidden="1" customWidth="1"/>
    <col min="14323" max="14323" width="16.28515625" style="112" customWidth="1"/>
    <col min="14324" max="14324" width="11.5703125" style="112" customWidth="1"/>
    <col min="14325" max="14325" width="16.28515625" style="112" customWidth="1"/>
    <col min="14326" max="14327" width="0" style="112" hidden="1" customWidth="1"/>
    <col min="14328" max="14573" width="9.140625" style="112"/>
    <col min="14574" max="14574" width="4" style="112" customWidth="1"/>
    <col min="14575" max="14575" width="54.85546875" style="112" customWidth="1"/>
    <col min="14576" max="14576" width="106.7109375" style="112" customWidth="1"/>
    <col min="14577" max="14578" width="0" style="112" hidden="1" customWidth="1"/>
    <col min="14579" max="14579" width="16.28515625" style="112" customWidth="1"/>
    <col min="14580" max="14580" width="11.5703125" style="112" customWidth="1"/>
    <col min="14581" max="14581" width="16.28515625" style="112" customWidth="1"/>
    <col min="14582" max="14583" width="0" style="112" hidden="1" customWidth="1"/>
    <col min="14584" max="14829" width="9.140625" style="112"/>
    <col min="14830" max="14830" width="4" style="112" customWidth="1"/>
    <col min="14831" max="14831" width="54.85546875" style="112" customWidth="1"/>
    <col min="14832" max="14832" width="106.7109375" style="112" customWidth="1"/>
    <col min="14833" max="14834" width="0" style="112" hidden="1" customWidth="1"/>
    <col min="14835" max="14835" width="16.28515625" style="112" customWidth="1"/>
    <col min="14836" max="14836" width="11.5703125" style="112" customWidth="1"/>
    <col min="14837" max="14837" width="16.28515625" style="112" customWidth="1"/>
    <col min="14838" max="14839" width="0" style="112" hidden="1" customWidth="1"/>
    <col min="14840" max="15085" width="9.140625" style="112"/>
    <col min="15086" max="15086" width="4" style="112" customWidth="1"/>
    <col min="15087" max="15087" width="54.85546875" style="112" customWidth="1"/>
    <col min="15088" max="15088" width="106.7109375" style="112" customWidth="1"/>
    <col min="15089" max="15090" width="0" style="112" hidden="1" customWidth="1"/>
    <col min="15091" max="15091" width="16.28515625" style="112" customWidth="1"/>
    <col min="15092" max="15092" width="11.5703125" style="112" customWidth="1"/>
    <col min="15093" max="15093" width="16.28515625" style="112" customWidth="1"/>
    <col min="15094" max="15095" width="0" style="112" hidden="1" customWidth="1"/>
    <col min="15096" max="15341" width="9.140625" style="112"/>
    <col min="15342" max="15342" width="4" style="112" customWidth="1"/>
    <col min="15343" max="15343" width="54.85546875" style="112" customWidth="1"/>
    <col min="15344" max="15344" width="106.7109375" style="112" customWidth="1"/>
    <col min="15345" max="15346" width="0" style="112" hidden="1" customWidth="1"/>
    <col min="15347" max="15347" width="16.28515625" style="112" customWidth="1"/>
    <col min="15348" max="15348" width="11.5703125" style="112" customWidth="1"/>
    <col min="15349" max="15349" width="16.28515625" style="112" customWidth="1"/>
    <col min="15350" max="15351" width="0" style="112" hidden="1" customWidth="1"/>
    <col min="15352" max="15597" width="9.140625" style="112"/>
    <col min="15598" max="15598" width="4" style="112" customWidth="1"/>
    <col min="15599" max="15599" width="54.85546875" style="112" customWidth="1"/>
    <col min="15600" max="15600" width="106.7109375" style="112" customWidth="1"/>
    <col min="15601" max="15602" width="0" style="112" hidden="1" customWidth="1"/>
    <col min="15603" max="15603" width="16.28515625" style="112" customWidth="1"/>
    <col min="15604" max="15604" width="11.5703125" style="112" customWidth="1"/>
    <col min="15605" max="15605" width="16.28515625" style="112" customWidth="1"/>
    <col min="15606" max="15607" width="0" style="112" hidden="1" customWidth="1"/>
    <col min="15608" max="15853" width="9.140625" style="112"/>
    <col min="15854" max="15854" width="4" style="112" customWidth="1"/>
    <col min="15855" max="15855" width="54.85546875" style="112" customWidth="1"/>
    <col min="15856" max="15856" width="106.7109375" style="112" customWidth="1"/>
    <col min="15857" max="15858" width="0" style="112" hidden="1" customWidth="1"/>
    <col min="15859" max="15859" width="16.28515625" style="112" customWidth="1"/>
    <col min="15860" max="15860" width="11.5703125" style="112" customWidth="1"/>
    <col min="15861" max="15861" width="16.28515625" style="112" customWidth="1"/>
    <col min="15862" max="15863" width="0" style="112" hidden="1" customWidth="1"/>
    <col min="15864" max="16109" width="9.140625" style="112"/>
    <col min="16110" max="16110" width="4" style="112" customWidth="1"/>
    <col min="16111" max="16111" width="54.85546875" style="112" customWidth="1"/>
    <col min="16112" max="16112" width="106.7109375" style="112" customWidth="1"/>
    <col min="16113" max="16114" width="0" style="112" hidden="1" customWidth="1"/>
    <col min="16115" max="16115" width="16.28515625" style="112" customWidth="1"/>
    <col min="16116" max="16116" width="11.5703125" style="112" customWidth="1"/>
    <col min="16117" max="16117" width="16.28515625" style="112" customWidth="1"/>
    <col min="16118" max="16119" width="0" style="112" hidden="1" customWidth="1"/>
    <col min="16120" max="16384" width="9.140625" style="112"/>
  </cols>
  <sheetData>
    <row r="1" spans="2:5" ht="12.75" x14ac:dyDescent="0.2">
      <c r="D1" s="50"/>
      <c r="E1" s="50" t="s">
        <v>1023</v>
      </c>
    </row>
    <row r="2" spans="2:5" ht="12.75" x14ac:dyDescent="0.2">
      <c r="D2" s="50"/>
      <c r="E2" s="50" t="s">
        <v>1028</v>
      </c>
    </row>
    <row r="3" spans="2:5" ht="12.75" x14ac:dyDescent="0.2">
      <c r="D3" s="50"/>
      <c r="E3" s="50" t="s">
        <v>654</v>
      </c>
    </row>
    <row r="4" spans="2:5" ht="15" x14ac:dyDescent="0.2">
      <c r="D4" s="135"/>
      <c r="E4" s="135" t="s">
        <v>901</v>
      </c>
    </row>
    <row r="5" spans="2:5" ht="15" x14ac:dyDescent="0.2">
      <c r="D5" s="135"/>
      <c r="E5" s="135" t="s">
        <v>1029</v>
      </c>
    </row>
    <row r="6" spans="2:5" ht="15" x14ac:dyDescent="0.2">
      <c r="D6" s="135"/>
      <c r="E6" s="135" t="s">
        <v>457</v>
      </c>
    </row>
    <row r="7" spans="2:5" ht="15" x14ac:dyDescent="0.2">
      <c r="D7" s="135"/>
      <c r="E7" s="135" t="s">
        <v>902</v>
      </c>
    </row>
    <row r="8" spans="2:5" x14ac:dyDescent="0.2">
      <c r="D8" s="112"/>
      <c r="E8" s="112"/>
    </row>
    <row r="9" spans="2:5" ht="12.75" x14ac:dyDescent="0.2">
      <c r="B9" s="392"/>
      <c r="C9" s="392"/>
      <c r="D9" s="314"/>
      <c r="E9" s="314"/>
    </row>
    <row r="10" spans="2:5" x14ac:dyDescent="0.2">
      <c r="B10" s="396" t="s">
        <v>352</v>
      </c>
      <c r="C10" s="396"/>
      <c r="D10" s="396"/>
      <c r="E10" s="112"/>
    </row>
    <row r="11" spans="2:5" x14ac:dyDescent="0.2">
      <c r="B11" s="396" t="s">
        <v>978</v>
      </c>
      <c r="C11" s="396"/>
      <c r="D11" s="396"/>
      <c r="E11" s="112"/>
    </row>
    <row r="12" spans="2:5" x14ac:dyDescent="0.2">
      <c r="B12" s="396"/>
      <c r="C12" s="396"/>
      <c r="D12" s="396"/>
      <c r="E12" s="112"/>
    </row>
    <row r="13" spans="2:5" x14ac:dyDescent="0.2">
      <c r="B13" s="315"/>
      <c r="C13" s="400"/>
      <c r="D13" s="400"/>
      <c r="E13" s="112"/>
    </row>
    <row r="14" spans="2:5" x14ac:dyDescent="0.2">
      <c r="B14" s="394" t="s">
        <v>353</v>
      </c>
      <c r="C14" s="394" t="s">
        <v>354</v>
      </c>
      <c r="D14" s="395" t="s">
        <v>752</v>
      </c>
      <c r="E14" s="395" t="s">
        <v>908</v>
      </c>
    </row>
    <row r="15" spans="2:5" s="95" customFormat="1" x14ac:dyDescent="0.2">
      <c r="B15" s="394"/>
      <c r="C15" s="394"/>
      <c r="D15" s="395" t="s">
        <v>645</v>
      </c>
      <c r="E15" s="395" t="s">
        <v>645</v>
      </c>
    </row>
    <row r="16" spans="2:5" ht="14.25" x14ac:dyDescent="0.2">
      <c r="B16" s="394"/>
      <c r="C16" s="394"/>
      <c r="D16" s="363">
        <v>655358.82120000001</v>
      </c>
      <c r="E16" s="363">
        <v>749911.87120000017</v>
      </c>
    </row>
    <row r="17" spans="2:5" s="95" customFormat="1" ht="30" x14ac:dyDescent="0.2">
      <c r="B17" s="393" t="s">
        <v>175</v>
      </c>
      <c r="C17" s="364" t="s">
        <v>794</v>
      </c>
      <c r="D17" s="365">
        <v>502055.16641000001</v>
      </c>
      <c r="E17" s="365">
        <v>595008.21641000011</v>
      </c>
    </row>
    <row r="18" spans="2:5" ht="15" x14ac:dyDescent="0.2">
      <c r="B18" s="393"/>
      <c r="C18" s="366" t="s">
        <v>355</v>
      </c>
      <c r="D18" s="367">
        <v>115515.85168000001</v>
      </c>
      <c r="E18" s="367">
        <v>154205.05168</v>
      </c>
    </row>
    <row r="19" spans="2:5" ht="15" x14ac:dyDescent="0.2">
      <c r="B19" s="393"/>
      <c r="C19" s="366" t="s">
        <v>356</v>
      </c>
      <c r="D19" s="367">
        <v>326823.96873000002</v>
      </c>
      <c r="E19" s="367">
        <v>366847.36872999999</v>
      </c>
    </row>
    <row r="20" spans="2:5" ht="15" x14ac:dyDescent="0.2">
      <c r="B20" s="393"/>
      <c r="C20" s="366" t="s">
        <v>394</v>
      </c>
      <c r="D20" s="367">
        <v>32572.007000000001</v>
      </c>
      <c r="E20" s="367">
        <v>46812.457000000002</v>
      </c>
    </row>
    <row r="21" spans="2:5" ht="15" x14ac:dyDescent="0.2">
      <c r="B21" s="393"/>
      <c r="C21" s="366" t="s">
        <v>357</v>
      </c>
      <c r="D21" s="367">
        <v>7738</v>
      </c>
      <c r="E21" s="367">
        <v>7738</v>
      </c>
    </row>
    <row r="22" spans="2:5" ht="30" x14ac:dyDescent="0.2">
      <c r="B22" s="393"/>
      <c r="C22" s="366" t="s">
        <v>395</v>
      </c>
      <c r="D22" s="367">
        <v>1299</v>
      </c>
      <c r="E22" s="367">
        <v>1299</v>
      </c>
    </row>
    <row r="23" spans="2:5" ht="30" x14ac:dyDescent="0.2">
      <c r="B23" s="393"/>
      <c r="C23" s="366" t="s">
        <v>795</v>
      </c>
      <c r="D23" s="367">
        <v>18106.339</v>
      </c>
      <c r="E23" s="367">
        <v>18106.339</v>
      </c>
    </row>
    <row r="24" spans="2:5" s="95" customFormat="1" ht="15" x14ac:dyDescent="0.2">
      <c r="B24" s="397" t="s">
        <v>358</v>
      </c>
      <c r="C24" s="364" t="s">
        <v>973</v>
      </c>
      <c r="D24" s="368">
        <v>58924.075789999995</v>
      </c>
      <c r="E24" s="368">
        <v>58924.075789999995</v>
      </c>
    </row>
    <row r="25" spans="2:5" ht="15" x14ac:dyDescent="0.2">
      <c r="B25" s="398"/>
      <c r="C25" s="369" t="s">
        <v>359</v>
      </c>
      <c r="D25" s="370">
        <v>7873.3940000000002</v>
      </c>
      <c r="E25" s="370">
        <v>7873.3940000000002</v>
      </c>
    </row>
    <row r="26" spans="2:5" ht="15" x14ac:dyDescent="0.2">
      <c r="B26" s="398"/>
      <c r="C26" s="369" t="s">
        <v>360</v>
      </c>
      <c r="D26" s="370">
        <v>13371.834790000001</v>
      </c>
      <c r="E26" s="370">
        <v>13371.834790000001</v>
      </c>
    </row>
    <row r="27" spans="2:5" ht="15" x14ac:dyDescent="0.2">
      <c r="B27" s="398"/>
      <c r="C27" s="371" t="s">
        <v>796</v>
      </c>
      <c r="D27" s="370">
        <v>13223.634</v>
      </c>
      <c r="E27" s="370">
        <v>13223.634</v>
      </c>
    </row>
    <row r="28" spans="2:5" ht="15" x14ac:dyDescent="0.2">
      <c r="B28" s="398"/>
      <c r="C28" s="369" t="s">
        <v>361</v>
      </c>
      <c r="D28" s="370">
        <v>23012.09</v>
      </c>
      <c r="E28" s="370">
        <v>23012.09</v>
      </c>
    </row>
    <row r="29" spans="2:5" ht="30" x14ac:dyDescent="0.2">
      <c r="B29" s="398"/>
      <c r="C29" s="371" t="s">
        <v>476</v>
      </c>
      <c r="D29" s="370">
        <v>256</v>
      </c>
      <c r="E29" s="370">
        <v>256</v>
      </c>
    </row>
    <row r="30" spans="2:5" ht="15" x14ac:dyDescent="0.2">
      <c r="B30" s="398"/>
      <c r="C30" s="369" t="s">
        <v>474</v>
      </c>
      <c r="D30" s="370">
        <v>60</v>
      </c>
      <c r="E30" s="370">
        <v>60</v>
      </c>
    </row>
    <row r="31" spans="2:5" ht="15" x14ac:dyDescent="0.2">
      <c r="B31" s="399"/>
      <c r="C31" s="369" t="s">
        <v>553</v>
      </c>
      <c r="D31" s="370">
        <v>1127.123</v>
      </c>
      <c r="E31" s="370">
        <v>1127.123</v>
      </c>
    </row>
    <row r="32" spans="2:5" s="95" customFormat="1" ht="30" x14ac:dyDescent="0.2">
      <c r="B32" s="393" t="s">
        <v>362</v>
      </c>
      <c r="C32" s="364" t="s">
        <v>625</v>
      </c>
      <c r="D32" s="368">
        <v>9117.7790000000005</v>
      </c>
      <c r="E32" s="368">
        <v>9117.7790000000005</v>
      </c>
    </row>
    <row r="33" spans="2:5" ht="15" x14ac:dyDescent="0.2">
      <c r="B33" s="393"/>
      <c r="C33" s="369" t="s">
        <v>363</v>
      </c>
      <c r="D33" s="370">
        <v>2640</v>
      </c>
      <c r="E33" s="370">
        <v>2640</v>
      </c>
    </row>
    <row r="34" spans="2:5" ht="15" x14ac:dyDescent="0.2">
      <c r="B34" s="393"/>
      <c r="C34" s="369" t="s">
        <v>396</v>
      </c>
      <c r="D34" s="370"/>
      <c r="E34" s="370"/>
    </row>
    <row r="35" spans="2:5" ht="15" x14ac:dyDescent="0.2">
      <c r="B35" s="393"/>
      <c r="C35" s="369" t="s">
        <v>475</v>
      </c>
      <c r="D35" s="370">
        <v>644</v>
      </c>
      <c r="E35" s="370">
        <v>644</v>
      </c>
    </row>
    <row r="36" spans="2:5" ht="15" x14ac:dyDescent="0.2">
      <c r="B36" s="393"/>
      <c r="C36" s="369" t="s">
        <v>364</v>
      </c>
      <c r="D36" s="370">
        <v>5833.7790000000005</v>
      </c>
      <c r="E36" s="370">
        <v>5833.7790000000005</v>
      </c>
    </row>
    <row r="37" spans="2:5" s="95" customFormat="1" ht="15" x14ac:dyDescent="0.2">
      <c r="B37" s="397" t="s">
        <v>120</v>
      </c>
      <c r="C37" s="364" t="s">
        <v>627</v>
      </c>
      <c r="D37" s="372">
        <v>28564</v>
      </c>
      <c r="E37" s="372">
        <v>28564</v>
      </c>
    </row>
    <row r="38" spans="2:5" ht="30" x14ac:dyDescent="0.2">
      <c r="B38" s="398"/>
      <c r="C38" s="369" t="s">
        <v>365</v>
      </c>
      <c r="D38" s="373">
        <v>12482</v>
      </c>
      <c r="E38" s="373">
        <v>12482</v>
      </c>
    </row>
    <row r="39" spans="2:5" ht="30" x14ac:dyDescent="0.2">
      <c r="B39" s="398"/>
      <c r="C39" s="369" t="s">
        <v>366</v>
      </c>
      <c r="D39" s="373">
        <v>9666</v>
      </c>
      <c r="E39" s="373">
        <v>9666</v>
      </c>
    </row>
    <row r="40" spans="2:5" ht="15" x14ac:dyDescent="0.2">
      <c r="B40" s="398"/>
      <c r="C40" s="369" t="s">
        <v>367</v>
      </c>
      <c r="D40" s="373">
        <v>4951</v>
      </c>
      <c r="E40" s="373">
        <v>4951</v>
      </c>
    </row>
    <row r="41" spans="2:5" ht="15" x14ac:dyDescent="0.2">
      <c r="B41" s="399"/>
      <c r="C41" s="369" t="s">
        <v>799</v>
      </c>
      <c r="D41" s="373">
        <v>1465</v>
      </c>
      <c r="E41" s="373">
        <v>1465</v>
      </c>
    </row>
    <row r="42" spans="2:5" s="95" customFormat="1" ht="30" x14ac:dyDescent="0.2">
      <c r="B42" s="397" t="s">
        <v>368</v>
      </c>
      <c r="C42" s="374" t="s">
        <v>987</v>
      </c>
      <c r="D42" s="368">
        <v>16141.8</v>
      </c>
      <c r="E42" s="368">
        <v>16141.8</v>
      </c>
    </row>
    <row r="43" spans="2:5" s="95" customFormat="1" ht="15" x14ac:dyDescent="0.2">
      <c r="B43" s="398"/>
      <c r="C43" s="375" t="s">
        <v>554</v>
      </c>
      <c r="D43" s="368"/>
      <c r="E43" s="368"/>
    </row>
    <row r="44" spans="2:5" s="95" customFormat="1" ht="15" x14ac:dyDescent="0.2">
      <c r="B44" s="398"/>
      <c r="C44" s="375" t="s">
        <v>555</v>
      </c>
      <c r="D44" s="368"/>
      <c r="E44" s="368"/>
    </row>
    <row r="45" spans="2:5" ht="30" x14ac:dyDescent="0.2">
      <c r="B45" s="398"/>
      <c r="C45" s="375" t="s">
        <v>628</v>
      </c>
      <c r="D45" s="370">
        <v>16141.8</v>
      </c>
      <c r="E45" s="370">
        <v>16141.8</v>
      </c>
    </row>
    <row r="46" spans="2:5" ht="30" x14ac:dyDescent="0.2">
      <c r="B46" s="399"/>
      <c r="C46" s="376" t="s">
        <v>556</v>
      </c>
      <c r="D46" s="370"/>
      <c r="E46" s="370"/>
    </row>
    <row r="47" spans="2:5" s="95" customFormat="1" ht="15" x14ac:dyDescent="0.2">
      <c r="B47" s="393" t="s">
        <v>369</v>
      </c>
      <c r="C47" s="377" t="s">
        <v>634</v>
      </c>
      <c r="D47" s="378">
        <v>360</v>
      </c>
      <c r="E47" s="378">
        <v>0</v>
      </c>
    </row>
    <row r="48" spans="2:5" ht="15" x14ac:dyDescent="0.2">
      <c r="B48" s="393"/>
      <c r="C48" s="376" t="s">
        <v>802</v>
      </c>
      <c r="D48" s="373">
        <v>360</v>
      </c>
      <c r="E48" s="373">
        <v>0</v>
      </c>
    </row>
    <row r="49" spans="2:5" ht="15" x14ac:dyDescent="0.2">
      <c r="B49" s="393"/>
      <c r="C49" s="376" t="s">
        <v>801</v>
      </c>
      <c r="D49" s="373">
        <v>0</v>
      </c>
      <c r="E49" s="373">
        <v>0</v>
      </c>
    </row>
    <row r="50" spans="2:5" s="95" customFormat="1" ht="15" x14ac:dyDescent="0.2">
      <c r="B50" s="393"/>
      <c r="C50" s="364" t="s">
        <v>988</v>
      </c>
      <c r="D50" s="378">
        <v>1500</v>
      </c>
      <c r="E50" s="378">
        <v>1500</v>
      </c>
    </row>
    <row r="51" spans="2:5" ht="15" x14ac:dyDescent="0.2">
      <c r="B51" s="393"/>
      <c r="C51" s="379" t="s">
        <v>976</v>
      </c>
      <c r="D51" s="373">
        <v>140</v>
      </c>
      <c r="E51" s="373">
        <v>140</v>
      </c>
    </row>
    <row r="52" spans="2:5" ht="15" x14ac:dyDescent="0.2">
      <c r="B52" s="393"/>
      <c r="C52" s="380" t="s">
        <v>437</v>
      </c>
      <c r="D52" s="373">
        <v>1360</v>
      </c>
      <c r="E52" s="373">
        <v>1360</v>
      </c>
    </row>
    <row r="53" spans="2:5" s="95" customFormat="1" ht="30" x14ac:dyDescent="0.2">
      <c r="B53" s="393"/>
      <c r="C53" s="381" t="s">
        <v>630</v>
      </c>
      <c r="D53" s="382">
        <v>485</v>
      </c>
      <c r="E53" s="382">
        <v>485</v>
      </c>
    </row>
    <row r="54" spans="2:5" s="95" customFormat="1" ht="30" x14ac:dyDescent="0.2">
      <c r="B54" s="393"/>
      <c r="C54" s="377" t="s">
        <v>804</v>
      </c>
      <c r="D54" s="382">
        <v>885</v>
      </c>
      <c r="E54" s="382">
        <v>885</v>
      </c>
    </row>
    <row r="55" spans="2:5" ht="30" x14ac:dyDescent="0.2">
      <c r="B55" s="393"/>
      <c r="C55" s="374" t="s">
        <v>636</v>
      </c>
      <c r="D55" s="368">
        <v>9947.2000000000007</v>
      </c>
      <c r="E55" s="368">
        <v>10303.200000000001</v>
      </c>
    </row>
    <row r="56" spans="2:5" ht="15" x14ac:dyDescent="0.2">
      <c r="B56" s="393"/>
      <c r="C56" s="383" t="s">
        <v>557</v>
      </c>
      <c r="D56" s="370">
        <v>46</v>
      </c>
      <c r="E56" s="370">
        <v>46</v>
      </c>
    </row>
    <row r="57" spans="2:5" ht="15" x14ac:dyDescent="0.2">
      <c r="B57" s="393"/>
      <c r="C57" s="375" t="s">
        <v>558</v>
      </c>
      <c r="D57" s="370">
        <v>5799.2</v>
      </c>
      <c r="E57" s="370">
        <v>6155.2</v>
      </c>
    </row>
    <row r="58" spans="2:5" ht="15" x14ac:dyDescent="0.2">
      <c r="B58" s="393"/>
      <c r="C58" s="375" t="s">
        <v>559</v>
      </c>
      <c r="D58" s="370">
        <v>4102</v>
      </c>
      <c r="E58" s="370">
        <v>4102</v>
      </c>
    </row>
    <row r="59" spans="2:5" ht="15" x14ac:dyDescent="0.2">
      <c r="B59" s="393"/>
      <c r="C59" s="364" t="s">
        <v>809</v>
      </c>
      <c r="D59" s="368">
        <v>200</v>
      </c>
      <c r="E59" s="368">
        <v>200</v>
      </c>
    </row>
    <row r="60" spans="2:5" ht="30" x14ac:dyDescent="0.2">
      <c r="B60" s="393"/>
      <c r="C60" s="377" t="s">
        <v>810</v>
      </c>
      <c r="D60" s="368">
        <v>400</v>
      </c>
      <c r="E60" s="368">
        <v>400</v>
      </c>
    </row>
    <row r="61" spans="2:5" ht="15" x14ac:dyDescent="0.2">
      <c r="B61" s="393"/>
      <c r="C61" s="377" t="s">
        <v>811</v>
      </c>
      <c r="D61" s="368">
        <v>1160</v>
      </c>
      <c r="E61" s="368">
        <v>1250</v>
      </c>
    </row>
    <row r="62" spans="2:5" ht="30" x14ac:dyDescent="0.2">
      <c r="B62" s="393"/>
      <c r="C62" s="377" t="s">
        <v>812</v>
      </c>
      <c r="D62" s="368">
        <v>11418</v>
      </c>
      <c r="E62" s="368">
        <v>11882</v>
      </c>
    </row>
    <row r="63" spans="2:5" ht="30" x14ac:dyDescent="0.2">
      <c r="B63" s="393"/>
      <c r="C63" s="377" t="s">
        <v>813</v>
      </c>
      <c r="D63" s="368">
        <v>10</v>
      </c>
      <c r="E63" s="368">
        <v>10</v>
      </c>
    </row>
    <row r="64" spans="2:5" ht="15" x14ac:dyDescent="0.2">
      <c r="B64" s="393"/>
      <c r="C64" s="377" t="s">
        <v>632</v>
      </c>
      <c r="D64" s="368">
        <v>700</v>
      </c>
      <c r="E64" s="368">
        <v>700</v>
      </c>
    </row>
    <row r="65" spans="2:5" ht="30" x14ac:dyDescent="0.2">
      <c r="B65" s="393"/>
      <c r="C65" s="377" t="s">
        <v>814</v>
      </c>
      <c r="D65" s="372">
        <v>6130</v>
      </c>
      <c r="E65" s="372">
        <v>6130</v>
      </c>
    </row>
    <row r="66" spans="2:5" ht="15" x14ac:dyDescent="0.2">
      <c r="B66" s="393"/>
      <c r="C66" s="377" t="s">
        <v>815</v>
      </c>
      <c r="D66" s="372">
        <v>100</v>
      </c>
      <c r="E66" s="372">
        <v>100</v>
      </c>
    </row>
    <row r="67" spans="2:5" ht="15" x14ac:dyDescent="0.2">
      <c r="B67" s="393"/>
      <c r="C67" s="377" t="s">
        <v>816</v>
      </c>
      <c r="D67" s="372">
        <v>7260.8</v>
      </c>
      <c r="E67" s="372">
        <v>8310.7999999999993</v>
      </c>
    </row>
    <row r="68" spans="2:5" x14ac:dyDescent="0.2">
      <c r="B68" s="191"/>
      <c r="C68" s="96"/>
      <c r="D68" s="74"/>
      <c r="E68" s="74"/>
    </row>
    <row r="71" spans="2:5" x14ac:dyDescent="0.2">
      <c r="C71" s="97"/>
    </row>
    <row r="171" spans="7:7" x14ac:dyDescent="0.2">
      <c r="G171" s="112" t="s">
        <v>800</v>
      </c>
    </row>
  </sheetData>
  <mergeCells count="16">
    <mergeCell ref="E14:E15"/>
    <mergeCell ref="B17:B23"/>
    <mergeCell ref="B24:B31"/>
    <mergeCell ref="B32:B36"/>
    <mergeCell ref="B37:B41"/>
    <mergeCell ref="B16:C16"/>
    <mergeCell ref="D14:D15"/>
    <mergeCell ref="B14:B15"/>
    <mergeCell ref="C14:C15"/>
    <mergeCell ref="B47:B67"/>
    <mergeCell ref="B42:B46"/>
    <mergeCell ref="B9:C9"/>
    <mergeCell ref="B10:D10"/>
    <mergeCell ref="B11:D11"/>
    <mergeCell ref="B12:D12"/>
    <mergeCell ref="C13:D1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H13" sqref="H13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4" width="12.5703125" style="88" customWidth="1"/>
    <col min="5" max="6" width="9.140625" style="88"/>
    <col min="7" max="7" width="9.140625" style="153"/>
    <col min="8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6"/>
      <c r="G1" s="141" t="s">
        <v>890</v>
      </c>
    </row>
    <row r="2" spans="2:7" x14ac:dyDescent="0.25">
      <c r="C2" s="90"/>
      <c r="D2" s="86"/>
      <c r="G2" s="141" t="s">
        <v>1024</v>
      </c>
    </row>
    <row r="3" spans="2:7" x14ac:dyDescent="0.25">
      <c r="C3" s="90"/>
      <c r="D3" s="86"/>
      <c r="G3" s="141" t="s">
        <v>755</v>
      </c>
    </row>
    <row r="4" spans="2:7" x14ac:dyDescent="0.25">
      <c r="C4" s="90"/>
      <c r="D4" s="86"/>
      <c r="G4" s="141" t="s">
        <v>457</v>
      </c>
    </row>
    <row r="5" spans="2:7" x14ac:dyDescent="0.25">
      <c r="C5" s="90"/>
      <c r="D5" s="86"/>
      <c r="G5" s="135" t="s">
        <v>901</v>
      </c>
    </row>
    <row r="6" spans="2:7" ht="12.75" customHeight="1" x14ac:dyDescent="0.25">
      <c r="C6" s="90"/>
      <c r="D6" s="86"/>
      <c r="E6" s="90"/>
      <c r="G6" s="135" t="s">
        <v>1025</v>
      </c>
    </row>
    <row r="7" spans="2:7" ht="12.75" customHeight="1" x14ac:dyDescent="0.25">
      <c r="C7" s="91"/>
      <c r="D7" s="86"/>
      <c r="E7" s="90"/>
      <c r="G7" s="135" t="s">
        <v>457</v>
      </c>
    </row>
    <row r="8" spans="2:7" ht="12.75" customHeight="1" x14ac:dyDescent="0.25">
      <c r="B8" s="90"/>
      <c r="C8" s="90"/>
      <c r="D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</row>
    <row r="11" spans="2:7" s="92" customFormat="1" ht="51.75" customHeight="1" x14ac:dyDescent="0.25">
      <c r="B11" s="402" t="s">
        <v>924</v>
      </c>
      <c r="C11" s="402"/>
      <c r="D11" s="402"/>
      <c r="E11" s="402"/>
      <c r="G11" s="154"/>
    </row>
    <row r="12" spans="2:7" x14ac:dyDescent="0.25">
      <c r="D12" s="118" t="s">
        <v>689</v>
      </c>
    </row>
    <row r="13" spans="2:7" s="87" customFormat="1" ht="58.5" customHeight="1" x14ac:dyDescent="0.25">
      <c r="B13" s="115" t="s">
        <v>690</v>
      </c>
      <c r="C13" s="115" t="s">
        <v>691</v>
      </c>
      <c r="D13" s="115" t="s">
        <v>782</v>
      </c>
      <c r="G13" s="155"/>
    </row>
    <row r="14" spans="2:7" x14ac:dyDescent="0.25">
      <c r="B14" s="116">
        <v>1</v>
      </c>
      <c r="C14" s="116" t="s">
        <v>692</v>
      </c>
      <c r="D14" s="139">
        <v>4759</v>
      </c>
    </row>
    <row r="15" spans="2:7" x14ac:dyDescent="0.25">
      <c r="B15" s="116">
        <v>2</v>
      </c>
      <c r="C15" s="116" t="s">
        <v>693</v>
      </c>
      <c r="D15" s="139">
        <v>3810</v>
      </c>
    </row>
    <row r="16" spans="2:7" x14ac:dyDescent="0.25">
      <c r="B16" s="116">
        <v>3</v>
      </c>
      <c r="C16" s="116" t="s">
        <v>694</v>
      </c>
      <c r="D16" s="139">
        <v>4977</v>
      </c>
    </row>
    <row r="17" spans="2:4" x14ac:dyDescent="0.25">
      <c r="B17" s="116">
        <v>4</v>
      </c>
      <c r="C17" s="116" t="s">
        <v>695</v>
      </c>
      <c r="D17" s="139">
        <v>3810</v>
      </c>
    </row>
    <row r="18" spans="2:4" x14ac:dyDescent="0.25">
      <c r="B18" s="116">
        <v>5</v>
      </c>
      <c r="C18" s="116" t="s">
        <v>696</v>
      </c>
      <c r="D18" s="139">
        <v>5865</v>
      </c>
    </row>
    <row r="19" spans="2:4" x14ac:dyDescent="0.25">
      <c r="B19" s="116">
        <v>6</v>
      </c>
      <c r="C19" s="116" t="s">
        <v>697</v>
      </c>
      <c r="D19" s="139">
        <v>2707</v>
      </c>
    </row>
    <row r="20" spans="2:4" x14ac:dyDescent="0.25">
      <c r="B20" s="116">
        <v>7</v>
      </c>
      <c r="C20" s="116" t="s">
        <v>699</v>
      </c>
      <c r="D20" s="139">
        <v>1265</v>
      </c>
    </row>
    <row r="21" spans="2:4" x14ac:dyDescent="0.25">
      <c r="B21" s="83"/>
      <c r="C21" s="114" t="s">
        <v>698</v>
      </c>
      <c r="D21" s="140">
        <f>SUM(D14:D20)</f>
        <v>27193</v>
      </c>
    </row>
    <row r="22" spans="2:4" ht="12.75" hidden="1" customHeight="1" x14ac:dyDescent="0.25">
      <c r="D22" s="94" t="e">
        <f>+D21/#REF!%</f>
        <v>#REF!</v>
      </c>
    </row>
    <row r="23" spans="2:4" ht="12.75" hidden="1" customHeight="1" x14ac:dyDescent="0.25">
      <c r="D23" s="88">
        <f>219+14010</f>
        <v>14229</v>
      </c>
    </row>
    <row r="24" spans="2:4" ht="12.75" hidden="1" customHeight="1" x14ac:dyDescent="0.25">
      <c r="D24" s="88">
        <f>+D23-D21</f>
        <v>-12964</v>
      </c>
    </row>
    <row r="25" spans="2:4" x14ac:dyDescent="0.25">
      <c r="D25" s="93"/>
    </row>
    <row r="28" spans="2:4" ht="12.75" customHeight="1" x14ac:dyDescent="0.25"/>
    <row r="30" spans="2:4" x14ac:dyDescent="0.25">
      <c r="D30" s="176"/>
    </row>
    <row r="50" ht="14.25" customHeight="1" x14ac:dyDescent="0.25"/>
    <row r="60" ht="12.75" customHeight="1" x14ac:dyDescent="0.25"/>
    <row r="69" ht="12.75" customHeight="1" x14ac:dyDescent="0.25"/>
  </sheetData>
  <mergeCells count="2"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H14" sqref="H14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5" width="12.5703125" style="88" customWidth="1"/>
    <col min="6" max="6" width="9.140625" style="88"/>
    <col min="7" max="7" width="9.140625" style="153"/>
    <col min="8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9"/>
      <c r="E1" s="86"/>
      <c r="G1" s="141" t="s">
        <v>891</v>
      </c>
    </row>
    <row r="2" spans="2:7" x14ac:dyDescent="0.25">
      <c r="C2" s="90"/>
      <c r="D2" s="90"/>
      <c r="E2" s="86"/>
      <c r="G2" s="141" t="s">
        <v>1024</v>
      </c>
    </row>
    <row r="3" spans="2:7" x14ac:dyDescent="0.25">
      <c r="C3" s="90"/>
      <c r="D3" s="90"/>
      <c r="E3" s="86"/>
      <c r="G3" s="141" t="s">
        <v>755</v>
      </c>
    </row>
    <row r="4" spans="2:7" x14ac:dyDescent="0.25">
      <c r="C4" s="90"/>
      <c r="D4" s="90"/>
      <c r="E4" s="86"/>
      <c r="G4" s="141" t="s">
        <v>457</v>
      </c>
    </row>
    <row r="5" spans="2:7" x14ac:dyDescent="0.25">
      <c r="C5" s="90"/>
      <c r="D5" s="90"/>
      <c r="E5" s="86"/>
      <c r="G5" s="135" t="s">
        <v>901</v>
      </c>
    </row>
    <row r="6" spans="2:7" ht="12.75" customHeight="1" x14ac:dyDescent="0.25">
      <c r="C6" s="90"/>
      <c r="D6" s="90"/>
      <c r="E6" s="86"/>
      <c r="G6" s="135" t="s">
        <v>1025</v>
      </c>
    </row>
    <row r="7" spans="2:7" ht="12.75" customHeight="1" x14ac:dyDescent="0.25">
      <c r="C7" s="91"/>
      <c r="D7" s="91"/>
      <c r="E7" s="86"/>
      <c r="G7" s="135" t="s">
        <v>457</v>
      </c>
    </row>
    <row r="8" spans="2:7" ht="12.75" customHeight="1" x14ac:dyDescent="0.25">
      <c r="B8" s="90"/>
      <c r="C8" s="90"/>
      <c r="D8" s="90"/>
      <c r="E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</row>
    <row r="11" spans="2:7" s="92" customFormat="1" ht="51.75" customHeight="1" x14ac:dyDescent="0.25">
      <c r="B11" s="402" t="s">
        <v>925</v>
      </c>
      <c r="C11" s="402"/>
      <c r="D11" s="402"/>
      <c r="E11" s="402"/>
      <c r="G11" s="154"/>
    </row>
    <row r="12" spans="2:7" x14ac:dyDescent="0.25">
      <c r="D12" s="142"/>
      <c r="E12" s="142" t="s">
        <v>689</v>
      </c>
    </row>
    <row r="13" spans="2:7" s="87" customFormat="1" ht="30" customHeight="1" x14ac:dyDescent="0.25">
      <c r="B13" s="115" t="s">
        <v>690</v>
      </c>
      <c r="C13" s="115" t="s">
        <v>691</v>
      </c>
      <c r="D13" s="115" t="s">
        <v>752</v>
      </c>
      <c r="E13" s="115" t="s">
        <v>908</v>
      </c>
      <c r="G13" s="155"/>
    </row>
    <row r="14" spans="2:7" x14ac:dyDescent="0.25">
      <c r="B14" s="116">
        <v>1</v>
      </c>
      <c r="C14" s="116" t="s">
        <v>692</v>
      </c>
      <c r="D14" s="139">
        <v>1427.7</v>
      </c>
      <c r="E14" s="139">
        <v>1427.7</v>
      </c>
    </row>
    <row r="15" spans="2:7" x14ac:dyDescent="0.25">
      <c r="B15" s="116">
        <v>2</v>
      </c>
      <c r="C15" s="116" t="s">
        <v>693</v>
      </c>
      <c r="D15" s="139">
        <v>1143</v>
      </c>
      <c r="E15" s="139">
        <v>1143</v>
      </c>
    </row>
    <row r="16" spans="2:7" x14ac:dyDescent="0.25">
      <c r="B16" s="116">
        <v>3</v>
      </c>
      <c r="C16" s="116" t="s">
        <v>694</v>
      </c>
      <c r="D16" s="139">
        <v>1493.1</v>
      </c>
      <c r="E16" s="139">
        <v>1493.1</v>
      </c>
    </row>
    <row r="17" spans="2:5" x14ac:dyDescent="0.25">
      <c r="B17" s="116">
        <v>4</v>
      </c>
      <c r="C17" s="116" t="s">
        <v>695</v>
      </c>
      <c r="D17" s="139">
        <v>1143</v>
      </c>
      <c r="E17" s="139">
        <v>1143</v>
      </c>
    </row>
    <row r="18" spans="2:5" x14ac:dyDescent="0.25">
      <c r="B18" s="116">
        <v>5</v>
      </c>
      <c r="C18" s="116" t="s">
        <v>696</v>
      </c>
      <c r="D18" s="139">
        <v>1759.5</v>
      </c>
      <c r="E18" s="139">
        <v>1759.5</v>
      </c>
    </row>
    <row r="19" spans="2:5" x14ac:dyDescent="0.25">
      <c r="B19" s="116">
        <v>6</v>
      </c>
      <c r="C19" s="116" t="s">
        <v>697</v>
      </c>
      <c r="D19" s="139">
        <v>812.1</v>
      </c>
      <c r="E19" s="139">
        <v>812.1</v>
      </c>
    </row>
    <row r="20" spans="2:5" x14ac:dyDescent="0.25">
      <c r="B20" s="116">
        <v>7</v>
      </c>
      <c r="C20" s="116" t="s">
        <v>699</v>
      </c>
      <c r="D20" s="139">
        <v>379.5</v>
      </c>
      <c r="E20" s="139">
        <v>379.5</v>
      </c>
    </row>
    <row r="21" spans="2:5" x14ac:dyDescent="0.25">
      <c r="B21" s="83"/>
      <c r="C21" s="114" t="s">
        <v>698</v>
      </c>
      <c r="D21" s="140">
        <f>SUM(D14:D20)</f>
        <v>8157.9</v>
      </c>
      <c r="E21" s="140">
        <f>SUM(E14:E20)</f>
        <v>8157.9</v>
      </c>
    </row>
    <row r="22" spans="2:5" ht="12.75" hidden="1" customHeight="1" x14ac:dyDescent="0.25">
      <c r="D22" s="94" t="e">
        <f>+D21/#REF!%</f>
        <v>#REF!</v>
      </c>
      <c r="E22" s="94" t="e">
        <f>+E21/#REF!%</f>
        <v>#REF!</v>
      </c>
    </row>
    <row r="23" spans="2:5" ht="12.75" hidden="1" customHeight="1" x14ac:dyDescent="0.25">
      <c r="D23" s="88">
        <f>219+14010</f>
        <v>14229</v>
      </c>
      <c r="E23" s="88">
        <f>219+14010</f>
        <v>14229</v>
      </c>
    </row>
    <row r="24" spans="2:5" ht="12.75" hidden="1" customHeight="1" x14ac:dyDescent="0.25">
      <c r="D24" s="88">
        <f>+D23-D21</f>
        <v>6071.1</v>
      </c>
      <c r="E24" s="88">
        <f>+E23-E21</f>
        <v>6071.1</v>
      </c>
    </row>
    <row r="25" spans="2:5" x14ac:dyDescent="0.25">
      <c r="D25" s="93"/>
      <c r="E25" s="93"/>
    </row>
    <row r="27" spans="2:5" x14ac:dyDescent="0.25">
      <c r="D27" s="176"/>
      <c r="E27" s="176"/>
    </row>
    <row r="28" spans="2:5" ht="12.75" customHeight="1" x14ac:dyDescent="0.25"/>
    <row r="50" ht="14.25" customHeight="1" x14ac:dyDescent="0.25"/>
    <row r="60" ht="12.75" customHeight="1" x14ac:dyDescent="0.25"/>
    <row r="69" ht="12.75" customHeight="1" x14ac:dyDescent="0.25"/>
  </sheetData>
  <mergeCells count="2">
    <mergeCell ref="B11:E11"/>
    <mergeCell ref="B10:E1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G1" sqref="G1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4" width="16.42578125" style="88" customWidth="1"/>
    <col min="5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6"/>
      <c r="G1" s="141" t="s">
        <v>704</v>
      </c>
    </row>
    <row r="2" spans="2:7" x14ac:dyDescent="0.25">
      <c r="C2" s="90"/>
      <c r="D2" s="403" t="s">
        <v>1024</v>
      </c>
      <c r="E2" s="403"/>
      <c r="F2" s="403"/>
      <c r="G2" s="403"/>
    </row>
    <row r="3" spans="2:7" x14ac:dyDescent="0.25">
      <c r="C3" s="90"/>
      <c r="D3" s="86"/>
      <c r="G3" s="141" t="s">
        <v>755</v>
      </c>
    </row>
    <row r="4" spans="2:7" x14ac:dyDescent="0.25">
      <c r="C4" s="90"/>
      <c r="D4" s="86"/>
      <c r="G4" s="141" t="s">
        <v>457</v>
      </c>
    </row>
    <row r="5" spans="2:7" x14ac:dyDescent="0.25">
      <c r="C5" s="90"/>
      <c r="D5" s="86"/>
      <c r="G5" s="135" t="s">
        <v>901</v>
      </c>
    </row>
    <row r="6" spans="2:7" ht="12.75" customHeight="1" x14ac:dyDescent="0.25">
      <c r="C6" s="90"/>
      <c r="D6" s="86"/>
      <c r="E6" s="90"/>
      <c r="G6" s="135" t="s">
        <v>1029</v>
      </c>
    </row>
    <row r="7" spans="2:7" ht="12.75" customHeight="1" x14ac:dyDescent="0.25">
      <c r="C7" s="91"/>
      <c r="D7" s="86"/>
      <c r="E7" s="90"/>
      <c r="G7" s="135" t="s">
        <v>457</v>
      </c>
    </row>
    <row r="8" spans="2:7" ht="12.75" customHeight="1" x14ac:dyDescent="0.25">
      <c r="B8" s="90"/>
      <c r="C8" s="90"/>
      <c r="D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</row>
    <row r="11" spans="2:7" s="92" customFormat="1" ht="51.75" customHeight="1" x14ac:dyDescent="0.25">
      <c r="B11" s="402" t="s">
        <v>926</v>
      </c>
      <c r="C11" s="402"/>
      <c r="D11" s="402"/>
      <c r="E11" s="402"/>
    </row>
    <row r="12" spans="2:7" x14ac:dyDescent="0.25">
      <c r="D12" s="118" t="s">
        <v>689</v>
      </c>
    </row>
    <row r="13" spans="2:7" s="87" customFormat="1" ht="58.5" customHeight="1" x14ac:dyDescent="0.25">
      <c r="B13" s="115" t="s">
        <v>690</v>
      </c>
      <c r="C13" s="115" t="s">
        <v>691</v>
      </c>
      <c r="D13" s="115" t="s">
        <v>782</v>
      </c>
    </row>
    <row r="14" spans="2:7" x14ac:dyDescent="0.25">
      <c r="B14" s="116">
        <v>1</v>
      </c>
      <c r="C14" s="116" t="s">
        <v>692</v>
      </c>
      <c r="D14" s="143">
        <v>72.516000000000005</v>
      </c>
    </row>
    <row r="15" spans="2:7" x14ac:dyDescent="0.25">
      <c r="B15" s="116">
        <v>2</v>
      </c>
      <c r="C15" s="116" t="s">
        <v>693</v>
      </c>
      <c r="D15" s="143">
        <v>277.12400000000002</v>
      </c>
    </row>
    <row r="16" spans="2:7" x14ac:dyDescent="0.25">
      <c r="B16" s="116">
        <v>3</v>
      </c>
      <c r="C16" s="116" t="s">
        <v>694</v>
      </c>
      <c r="D16" s="143">
        <v>283.76780000000002</v>
      </c>
    </row>
    <row r="17" spans="2:4" x14ac:dyDescent="0.25">
      <c r="B17" s="116">
        <v>4</v>
      </c>
      <c r="C17" s="116" t="s">
        <v>695</v>
      </c>
      <c r="D17" s="143">
        <v>227.124</v>
      </c>
    </row>
    <row r="18" spans="2:4" x14ac:dyDescent="0.25">
      <c r="B18" s="116">
        <v>5</v>
      </c>
      <c r="C18" s="116" t="s">
        <v>696</v>
      </c>
      <c r="D18" s="143">
        <v>72.516000000000005</v>
      </c>
    </row>
    <row r="19" spans="2:4" x14ac:dyDescent="0.25">
      <c r="B19" s="116">
        <v>6</v>
      </c>
      <c r="C19" s="116" t="s">
        <v>697</v>
      </c>
      <c r="D19" s="143">
        <v>149.83199999999999</v>
      </c>
    </row>
    <row r="20" spans="2:4" x14ac:dyDescent="0.25">
      <c r="B20" s="116">
        <v>7</v>
      </c>
      <c r="C20" s="116" t="s">
        <v>699</v>
      </c>
      <c r="D20" s="143">
        <v>0</v>
      </c>
    </row>
    <row r="21" spans="2:4" x14ac:dyDescent="0.25">
      <c r="B21" s="83"/>
      <c r="C21" s="114" t="s">
        <v>698</v>
      </c>
      <c r="D21" s="144">
        <f>SUM(D14:D20)</f>
        <v>1082.8798000000002</v>
      </c>
    </row>
    <row r="22" spans="2:4" ht="12.75" hidden="1" customHeight="1" x14ac:dyDescent="0.25">
      <c r="D22" s="94" t="e">
        <f>+D21/#REF!%</f>
        <v>#REF!</v>
      </c>
    </row>
    <row r="23" spans="2:4" ht="12.75" hidden="1" customHeight="1" x14ac:dyDescent="0.25">
      <c r="D23" s="88">
        <f>219+14010</f>
        <v>14229</v>
      </c>
    </row>
    <row r="24" spans="2:4" ht="12.75" hidden="1" customHeight="1" x14ac:dyDescent="0.25">
      <c r="D24" s="88">
        <f>+D23-D21</f>
        <v>13146.120199999999</v>
      </c>
    </row>
    <row r="25" spans="2:4" x14ac:dyDescent="0.25">
      <c r="D25" s="93"/>
    </row>
    <row r="28" spans="2:4" ht="12.75" customHeight="1" x14ac:dyDescent="0.25"/>
    <row r="50" ht="14.25" customHeight="1" x14ac:dyDescent="0.25"/>
    <row r="60" ht="12.75" customHeight="1" x14ac:dyDescent="0.25"/>
    <row r="69" ht="12.75" customHeight="1" x14ac:dyDescent="0.25"/>
  </sheetData>
  <mergeCells count="3">
    <mergeCell ref="B10:E10"/>
    <mergeCell ref="B11:E11"/>
    <mergeCell ref="D2:G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Q53" sqref="Q53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4" width="15.85546875" style="88" customWidth="1"/>
    <col min="5" max="5" width="17.42578125" style="88" customWidth="1"/>
    <col min="6" max="6" width="9.140625" style="88"/>
    <col min="7" max="7" width="9.140625" style="153"/>
    <col min="8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9"/>
      <c r="E1" s="86"/>
      <c r="G1" s="141" t="s">
        <v>757</v>
      </c>
    </row>
    <row r="2" spans="2:7" x14ac:dyDescent="0.25">
      <c r="C2" s="90"/>
      <c r="D2" s="90"/>
      <c r="E2" s="86"/>
      <c r="G2" s="141" t="s">
        <v>1024</v>
      </c>
    </row>
    <row r="3" spans="2:7" x14ac:dyDescent="0.25">
      <c r="C3" s="90"/>
      <c r="D3" s="90"/>
      <c r="E3" s="86"/>
      <c r="G3" s="141" t="s">
        <v>755</v>
      </c>
    </row>
    <row r="4" spans="2:7" x14ac:dyDescent="0.25">
      <c r="C4" s="90"/>
      <c r="D4" s="90"/>
      <c r="E4" s="86"/>
      <c r="G4" s="141" t="s">
        <v>457</v>
      </c>
    </row>
    <row r="5" spans="2:7" x14ac:dyDescent="0.25">
      <c r="C5" s="90"/>
      <c r="D5" s="90"/>
      <c r="E5" s="86"/>
      <c r="G5" s="135" t="s">
        <v>901</v>
      </c>
    </row>
    <row r="6" spans="2:7" ht="12.75" customHeight="1" x14ac:dyDescent="0.25">
      <c r="C6" s="90"/>
      <c r="D6" s="90"/>
      <c r="E6" s="86"/>
      <c r="G6" s="135" t="s">
        <v>1025</v>
      </c>
    </row>
    <row r="7" spans="2:7" ht="12.75" customHeight="1" x14ac:dyDescent="0.25">
      <c r="C7" s="91"/>
      <c r="D7" s="91"/>
      <c r="E7" s="86"/>
      <c r="G7" s="135" t="s">
        <v>457</v>
      </c>
    </row>
    <row r="8" spans="2:7" ht="12.75" customHeight="1" x14ac:dyDescent="0.25">
      <c r="B8" s="90"/>
      <c r="C8" s="90"/>
      <c r="D8" s="90"/>
      <c r="E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</row>
    <row r="11" spans="2:7" s="92" customFormat="1" ht="51.75" customHeight="1" x14ac:dyDescent="0.25">
      <c r="B11" s="402" t="s">
        <v>925</v>
      </c>
      <c r="C11" s="402"/>
      <c r="D11" s="402"/>
      <c r="E11" s="402"/>
      <c r="G11" s="154"/>
    </row>
    <row r="12" spans="2:7" x14ac:dyDescent="0.25">
      <c r="D12" s="142"/>
      <c r="E12" s="142" t="s">
        <v>689</v>
      </c>
    </row>
    <row r="13" spans="2:7" s="87" customFormat="1" ht="38.25" customHeight="1" x14ac:dyDescent="0.25">
      <c r="B13" s="115" t="s">
        <v>690</v>
      </c>
      <c r="C13" s="115" t="s">
        <v>691</v>
      </c>
      <c r="D13" s="115" t="s">
        <v>752</v>
      </c>
      <c r="E13" s="115" t="s">
        <v>908</v>
      </c>
      <c r="G13" s="155"/>
    </row>
    <row r="14" spans="2:7" x14ac:dyDescent="0.25">
      <c r="B14" s="116">
        <v>1</v>
      </c>
      <c r="C14" s="116" t="s">
        <v>692</v>
      </c>
      <c r="D14" s="143">
        <v>72.516000000000005</v>
      </c>
      <c r="E14" s="143">
        <v>72.516000000000005</v>
      </c>
    </row>
    <row r="15" spans="2:7" x14ac:dyDescent="0.25">
      <c r="B15" s="116">
        <v>2</v>
      </c>
      <c r="C15" s="116" t="s">
        <v>693</v>
      </c>
      <c r="D15" s="143">
        <v>277.12400000000002</v>
      </c>
      <c r="E15" s="143">
        <v>277.12400000000002</v>
      </c>
    </row>
    <row r="16" spans="2:7" x14ac:dyDescent="0.25">
      <c r="B16" s="116">
        <v>3</v>
      </c>
      <c r="C16" s="116" t="s">
        <v>694</v>
      </c>
      <c r="D16" s="143">
        <v>283.76780000000002</v>
      </c>
      <c r="E16" s="143">
        <v>283.76780000000002</v>
      </c>
    </row>
    <row r="17" spans="2:5" x14ac:dyDescent="0.25">
      <c r="B17" s="116">
        <v>4</v>
      </c>
      <c r="C17" s="116" t="s">
        <v>695</v>
      </c>
      <c r="D17" s="143">
        <v>227.124</v>
      </c>
      <c r="E17" s="143">
        <v>227.124</v>
      </c>
    </row>
    <row r="18" spans="2:5" x14ac:dyDescent="0.25">
      <c r="B18" s="116">
        <v>5</v>
      </c>
      <c r="C18" s="116" t="s">
        <v>696</v>
      </c>
      <c r="D18" s="143">
        <v>72.516000000000005</v>
      </c>
      <c r="E18" s="143">
        <v>72.516000000000005</v>
      </c>
    </row>
    <row r="19" spans="2:5" x14ac:dyDescent="0.25">
      <c r="B19" s="116">
        <v>6</v>
      </c>
      <c r="C19" s="116" t="s">
        <v>697</v>
      </c>
      <c r="D19" s="143">
        <v>149.83199999999999</v>
      </c>
      <c r="E19" s="143">
        <v>149.83199999999999</v>
      </c>
    </row>
    <row r="20" spans="2:5" x14ac:dyDescent="0.25">
      <c r="B20" s="116">
        <v>7</v>
      </c>
      <c r="C20" s="116" t="s">
        <v>699</v>
      </c>
      <c r="D20" s="143">
        <v>0</v>
      </c>
      <c r="E20" s="143">
        <v>0</v>
      </c>
    </row>
    <row r="21" spans="2:5" x14ac:dyDescent="0.25">
      <c r="B21" s="83"/>
      <c r="C21" s="114" t="s">
        <v>698</v>
      </c>
      <c r="D21" s="144">
        <f>SUM(D14:D20)</f>
        <v>1082.8798000000002</v>
      </c>
      <c r="E21" s="144">
        <f>SUM(E14:E20)</f>
        <v>1082.8798000000002</v>
      </c>
    </row>
    <row r="22" spans="2:5" ht="12.75" hidden="1" customHeight="1" x14ac:dyDescent="0.25">
      <c r="D22" s="94" t="e">
        <f>+D21/#REF!%</f>
        <v>#REF!</v>
      </c>
      <c r="E22" s="94" t="e">
        <f>+E21/#REF!%</f>
        <v>#REF!</v>
      </c>
    </row>
    <row r="23" spans="2:5" ht="12.75" hidden="1" customHeight="1" x14ac:dyDescent="0.25">
      <c r="D23" s="88">
        <f>219+14010</f>
        <v>14229</v>
      </c>
      <c r="E23" s="88">
        <f>219+14010</f>
        <v>14229</v>
      </c>
    </row>
    <row r="24" spans="2:5" ht="12.75" hidden="1" customHeight="1" x14ac:dyDescent="0.25">
      <c r="D24" s="88">
        <f>+D23-D21</f>
        <v>13146.120199999999</v>
      </c>
      <c r="E24" s="88">
        <f>+E23-E21</f>
        <v>13146.120199999999</v>
      </c>
    </row>
    <row r="25" spans="2:5" x14ac:dyDescent="0.25">
      <c r="D25" s="93"/>
      <c r="E25" s="93"/>
    </row>
    <row r="28" spans="2:5" ht="12.75" customHeight="1" x14ac:dyDescent="0.25"/>
    <row r="50" ht="14.25" customHeight="1" x14ac:dyDescent="0.25"/>
    <row r="60" ht="12.75" customHeight="1" x14ac:dyDescent="0.25"/>
    <row r="69" ht="12.75" customHeight="1" x14ac:dyDescent="0.25"/>
  </sheetData>
  <mergeCells count="2">
    <mergeCell ref="B10:E10"/>
    <mergeCell ref="B11:E11"/>
  </mergeCells>
  <pageMargins left="0.7" right="0.7" top="0.75" bottom="0.75" header="0.3" footer="0.3"/>
  <pageSetup paperSize="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57"/>
  <sheetViews>
    <sheetView view="pageBreakPreview" zoomScale="60" zoomScaleNormal="100" workbookViewId="0">
      <selection activeCell="U29" sqref="U29"/>
    </sheetView>
  </sheetViews>
  <sheetFormatPr defaultRowHeight="15.75" x14ac:dyDescent="0.25"/>
  <cols>
    <col min="1" max="1" width="9.140625" style="88"/>
    <col min="2" max="2" width="5.140625" style="88" customWidth="1"/>
    <col min="3" max="3" width="39.7109375" style="88" customWidth="1"/>
    <col min="4" max="4" width="14.42578125" style="88" customWidth="1"/>
    <col min="5" max="5" width="14.5703125" style="88" customWidth="1"/>
    <col min="6" max="6" width="9.140625" style="88"/>
    <col min="7" max="7" width="9.140625" style="153"/>
    <col min="8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9"/>
      <c r="E1" s="86"/>
      <c r="G1" s="141" t="s">
        <v>784</v>
      </c>
    </row>
    <row r="2" spans="2:7" x14ac:dyDescent="0.25">
      <c r="C2" s="90"/>
      <c r="D2" s="90"/>
      <c r="E2" s="86"/>
      <c r="G2" s="141" t="s">
        <v>1024</v>
      </c>
    </row>
    <row r="3" spans="2:7" x14ac:dyDescent="0.25">
      <c r="C3" s="90"/>
      <c r="D3" s="90"/>
      <c r="E3" s="86"/>
      <c r="G3" s="141" t="s">
        <v>755</v>
      </c>
    </row>
    <row r="4" spans="2:7" x14ac:dyDescent="0.25">
      <c r="C4" s="90"/>
      <c r="D4" s="90"/>
      <c r="E4" s="86"/>
      <c r="G4" s="141" t="s">
        <v>457</v>
      </c>
    </row>
    <row r="5" spans="2:7" x14ac:dyDescent="0.25">
      <c r="C5" s="90"/>
      <c r="D5" s="90"/>
      <c r="E5" s="86"/>
      <c r="G5" s="135" t="s">
        <v>901</v>
      </c>
    </row>
    <row r="6" spans="2:7" ht="12.75" customHeight="1" x14ac:dyDescent="0.25">
      <c r="C6" s="90"/>
      <c r="D6" s="90"/>
      <c r="E6" s="86"/>
      <c r="G6" s="135" t="s">
        <v>1025</v>
      </c>
    </row>
    <row r="7" spans="2:7" ht="12.75" customHeight="1" x14ac:dyDescent="0.25">
      <c r="C7" s="91"/>
      <c r="D7" s="91"/>
      <c r="E7" s="86"/>
      <c r="G7" s="135" t="s">
        <v>457</v>
      </c>
    </row>
    <row r="8" spans="2:7" ht="12.75" customHeight="1" x14ac:dyDescent="0.25">
      <c r="B8" s="90"/>
      <c r="C8" s="90"/>
      <c r="D8" s="90"/>
      <c r="E8" s="86"/>
      <c r="G8" s="135" t="s">
        <v>902</v>
      </c>
    </row>
    <row r="10" spans="2:7" ht="12.75" hidden="1" customHeight="1" x14ac:dyDescent="0.25">
      <c r="D10" s="94" t="e">
        <f>+#REF!/#REF!%</f>
        <v>#REF!</v>
      </c>
      <c r="E10" s="94" t="e">
        <f>+#REF!/#REF!%</f>
        <v>#REF!</v>
      </c>
    </row>
    <row r="11" spans="2:7" ht="12.75" hidden="1" customHeight="1" x14ac:dyDescent="0.25">
      <c r="D11" s="88">
        <f>219+14010</f>
        <v>14229</v>
      </c>
      <c r="E11" s="88">
        <f>219+14010</f>
        <v>14229</v>
      </c>
    </row>
    <row r="12" spans="2:7" ht="12.75" hidden="1" customHeight="1" x14ac:dyDescent="0.25">
      <c r="D12" s="88" t="e">
        <f>+D11-#REF!</f>
        <v>#REF!</v>
      </c>
      <c r="E12" s="88" t="e">
        <f>+E11-#REF!</f>
        <v>#REF!</v>
      </c>
    </row>
    <row r="13" spans="2:7" x14ac:dyDescent="0.25">
      <c r="C13" s="87"/>
      <c r="D13" s="87" t="s">
        <v>934</v>
      </c>
      <c r="E13" s="329"/>
      <c r="F13" s="87"/>
    </row>
    <row r="14" spans="2:7" ht="141.75" customHeight="1" x14ac:dyDescent="0.25">
      <c r="B14" s="411" t="s">
        <v>990</v>
      </c>
      <c r="C14" s="411"/>
      <c r="D14" s="411"/>
      <c r="E14" s="411"/>
      <c r="F14" s="411"/>
      <c r="G14" s="411"/>
    </row>
    <row r="16" spans="2:7" ht="12.75" customHeight="1" x14ac:dyDescent="0.25">
      <c r="B16" s="404" t="s">
        <v>690</v>
      </c>
      <c r="C16" s="406" t="s">
        <v>935</v>
      </c>
      <c r="D16" s="408" t="s">
        <v>897</v>
      </c>
      <c r="E16" s="410" t="s">
        <v>765</v>
      </c>
      <c r="F16" s="410"/>
      <c r="G16" s="410"/>
    </row>
    <row r="17" spans="2:7" x14ac:dyDescent="0.25">
      <c r="B17" s="405"/>
      <c r="C17" s="407"/>
      <c r="D17" s="409"/>
      <c r="E17" s="342" t="s">
        <v>936</v>
      </c>
      <c r="F17" s="342" t="s">
        <v>937</v>
      </c>
      <c r="G17" s="343" t="s">
        <v>938</v>
      </c>
    </row>
    <row r="18" spans="2:7" ht="47.25" x14ac:dyDescent="0.25">
      <c r="B18" s="344">
        <v>1</v>
      </c>
      <c r="C18" s="345" t="s">
        <v>991</v>
      </c>
      <c r="D18" s="344">
        <f>E18+F18+G18</f>
        <v>2241.1170000000002</v>
      </c>
      <c r="E18" s="344">
        <v>2186.0360000000001</v>
      </c>
      <c r="F18" s="344">
        <v>22.081</v>
      </c>
      <c r="G18" s="346">
        <v>33</v>
      </c>
    </row>
    <row r="38" spans="7:7" ht="14.25" customHeight="1" x14ac:dyDescent="0.25">
      <c r="G38" s="88"/>
    </row>
    <row r="48" spans="7:7" ht="12.75" customHeight="1" x14ac:dyDescent="0.25">
      <c r="G48" s="88"/>
    </row>
    <row r="57" spans="7:7" ht="12.75" customHeight="1" x14ac:dyDescent="0.25">
      <c r="G57" s="88"/>
    </row>
  </sheetData>
  <mergeCells count="5">
    <mergeCell ref="B16:B17"/>
    <mergeCell ref="C16:C17"/>
    <mergeCell ref="D16:D17"/>
    <mergeCell ref="E16:G16"/>
    <mergeCell ref="B14:G14"/>
  </mergeCells>
  <pageMargins left="0.7" right="0.7" top="0.75" bottom="0.75" header="0.3" footer="0.3"/>
  <pageSetup paperSize="9" scale="8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I9" sqref="I9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4" width="15.7109375" style="88" customWidth="1"/>
    <col min="5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6"/>
      <c r="G1" s="141" t="s">
        <v>992</v>
      </c>
    </row>
    <row r="2" spans="2:7" x14ac:dyDescent="0.25">
      <c r="C2" s="90"/>
      <c r="D2" s="86"/>
      <c r="G2" s="141" t="s">
        <v>1024</v>
      </c>
    </row>
    <row r="3" spans="2:7" x14ac:dyDescent="0.25">
      <c r="C3" s="90"/>
      <c r="D3" s="86"/>
      <c r="G3" s="141" t="s">
        <v>755</v>
      </c>
    </row>
    <row r="4" spans="2:7" x14ac:dyDescent="0.25">
      <c r="C4" s="90"/>
      <c r="D4" s="86"/>
      <c r="G4" s="141" t="s">
        <v>457</v>
      </c>
    </row>
    <row r="5" spans="2:7" x14ac:dyDescent="0.25">
      <c r="C5" s="90"/>
      <c r="D5" s="86"/>
      <c r="G5" s="135" t="s">
        <v>901</v>
      </c>
    </row>
    <row r="6" spans="2:7" ht="12.75" customHeight="1" x14ac:dyDescent="0.25">
      <c r="C6" s="90"/>
      <c r="D6" s="86"/>
      <c r="E6" s="90"/>
      <c r="G6" s="135" t="s">
        <v>1025</v>
      </c>
    </row>
    <row r="7" spans="2:7" ht="12.75" customHeight="1" x14ac:dyDescent="0.25">
      <c r="C7" s="91"/>
      <c r="D7" s="86"/>
      <c r="E7" s="90"/>
      <c r="G7" s="135" t="s">
        <v>457</v>
      </c>
    </row>
    <row r="8" spans="2:7" ht="12.75" customHeight="1" x14ac:dyDescent="0.25">
      <c r="B8" s="90"/>
      <c r="C8" s="90"/>
      <c r="D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</row>
    <row r="11" spans="2:7" s="92" customFormat="1" ht="85.5" customHeight="1" x14ac:dyDescent="0.25">
      <c r="B11" s="402" t="s">
        <v>927</v>
      </c>
      <c r="C11" s="402"/>
      <c r="D11" s="402"/>
      <c r="E11" s="402"/>
    </row>
    <row r="12" spans="2:7" x14ac:dyDescent="0.25">
      <c r="D12" s="118" t="s">
        <v>689</v>
      </c>
    </row>
    <row r="13" spans="2:7" s="87" customFormat="1" ht="58.5" customHeight="1" x14ac:dyDescent="0.25">
      <c r="B13" s="115" t="s">
        <v>690</v>
      </c>
      <c r="C13" s="115" t="s">
        <v>691</v>
      </c>
      <c r="D13" s="115" t="s">
        <v>576</v>
      </c>
    </row>
    <row r="14" spans="2:7" x14ac:dyDescent="0.25">
      <c r="B14" s="116">
        <v>1</v>
      </c>
      <c r="C14" s="116" t="s">
        <v>692</v>
      </c>
      <c r="D14" s="139">
        <v>498.4</v>
      </c>
    </row>
    <row r="15" spans="2:7" x14ac:dyDescent="0.25">
      <c r="B15" s="116">
        <v>2</v>
      </c>
      <c r="C15" s="116" t="s">
        <v>693</v>
      </c>
      <c r="D15" s="139">
        <v>398.8</v>
      </c>
    </row>
    <row r="16" spans="2:7" x14ac:dyDescent="0.25">
      <c r="B16" s="116">
        <v>3</v>
      </c>
      <c r="C16" s="116" t="s">
        <v>694</v>
      </c>
      <c r="D16" s="139">
        <v>498.4</v>
      </c>
    </row>
    <row r="17" spans="2:4" x14ac:dyDescent="0.25">
      <c r="B17" s="116">
        <v>4</v>
      </c>
      <c r="C17" s="116" t="s">
        <v>695</v>
      </c>
      <c r="D17" s="139">
        <v>398.8</v>
      </c>
    </row>
    <row r="18" spans="2:4" x14ac:dyDescent="0.25">
      <c r="B18" s="116">
        <v>5</v>
      </c>
      <c r="C18" s="116" t="s">
        <v>696</v>
      </c>
      <c r="D18" s="139">
        <v>498.4</v>
      </c>
    </row>
    <row r="19" spans="2:4" x14ac:dyDescent="0.25">
      <c r="B19" s="116">
        <v>6</v>
      </c>
      <c r="C19" s="116" t="s">
        <v>697</v>
      </c>
      <c r="D19" s="139">
        <v>299.10000000000002</v>
      </c>
    </row>
    <row r="20" spans="2:4" x14ac:dyDescent="0.25">
      <c r="B20" s="116">
        <v>7</v>
      </c>
      <c r="C20" s="116" t="s">
        <v>699</v>
      </c>
      <c r="D20" s="139"/>
    </row>
    <row r="21" spans="2:4" x14ac:dyDescent="0.25">
      <c r="B21" s="83"/>
      <c r="C21" s="114" t="s">
        <v>698</v>
      </c>
      <c r="D21" s="140">
        <f>SUM(D14:D20)</f>
        <v>2591.8999999999996</v>
      </c>
    </row>
    <row r="22" spans="2:4" ht="12.75" hidden="1" customHeight="1" x14ac:dyDescent="0.25">
      <c r="D22" s="94" t="e">
        <f>+D21/#REF!%</f>
        <v>#REF!</v>
      </c>
    </row>
    <row r="23" spans="2:4" ht="12.75" hidden="1" customHeight="1" x14ac:dyDescent="0.25">
      <c r="D23" s="88">
        <f>219+14010</f>
        <v>14229</v>
      </c>
    </row>
    <row r="24" spans="2:4" ht="12.75" hidden="1" customHeight="1" x14ac:dyDescent="0.25">
      <c r="D24" s="88">
        <f>+D23-D21</f>
        <v>11637.1</v>
      </c>
    </row>
    <row r="25" spans="2:4" x14ac:dyDescent="0.25">
      <c r="D25" s="93"/>
    </row>
    <row r="28" spans="2:4" ht="12.75" customHeight="1" x14ac:dyDescent="0.25"/>
    <row r="50" ht="14.25" customHeight="1" x14ac:dyDescent="0.25"/>
    <row r="60" ht="12.75" customHeight="1" x14ac:dyDescent="0.25"/>
    <row r="69" ht="12.75" customHeight="1" x14ac:dyDescent="0.25"/>
  </sheetData>
  <mergeCells count="2"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9"/>
  <sheetViews>
    <sheetView view="pageBreakPreview" zoomScale="60" zoomScaleNormal="100" workbookViewId="0">
      <selection activeCell="U60" sqref="U60"/>
    </sheetView>
  </sheetViews>
  <sheetFormatPr defaultRowHeight="15.75" x14ac:dyDescent="0.25"/>
  <cols>
    <col min="1" max="1" width="9.140625" style="88"/>
    <col min="2" max="2" width="5.140625" style="88" customWidth="1"/>
    <col min="3" max="3" width="30.140625" style="88" customWidth="1"/>
    <col min="4" max="4" width="13.140625" style="88" customWidth="1"/>
    <col min="5" max="5" width="12.5703125" style="88" customWidth="1"/>
    <col min="6" max="255" width="9.140625" style="88"/>
    <col min="256" max="256" width="5.140625" style="88" customWidth="1"/>
    <col min="257" max="257" width="26.5703125" style="88" customWidth="1"/>
    <col min="258" max="258" width="7.5703125" style="88" customWidth="1"/>
    <col min="259" max="259" width="14.140625" style="88" customWidth="1"/>
    <col min="260" max="260" width="14.42578125" style="88" bestFit="1" customWidth="1"/>
    <col min="261" max="511" width="9.140625" style="88"/>
    <col min="512" max="512" width="5.140625" style="88" customWidth="1"/>
    <col min="513" max="513" width="26.5703125" style="88" customWidth="1"/>
    <col min="514" max="514" width="7.5703125" style="88" customWidth="1"/>
    <col min="515" max="515" width="14.140625" style="88" customWidth="1"/>
    <col min="516" max="516" width="14.42578125" style="88" bestFit="1" customWidth="1"/>
    <col min="517" max="767" width="9.140625" style="88"/>
    <col min="768" max="768" width="5.140625" style="88" customWidth="1"/>
    <col min="769" max="769" width="26.5703125" style="88" customWidth="1"/>
    <col min="770" max="770" width="7.5703125" style="88" customWidth="1"/>
    <col min="771" max="771" width="14.140625" style="88" customWidth="1"/>
    <col min="772" max="772" width="14.42578125" style="88" bestFit="1" customWidth="1"/>
    <col min="773" max="1023" width="9.140625" style="88"/>
    <col min="1024" max="1024" width="5.140625" style="88" customWidth="1"/>
    <col min="1025" max="1025" width="26.5703125" style="88" customWidth="1"/>
    <col min="1026" max="1026" width="7.5703125" style="88" customWidth="1"/>
    <col min="1027" max="1027" width="14.140625" style="88" customWidth="1"/>
    <col min="1028" max="1028" width="14.42578125" style="88" bestFit="1" customWidth="1"/>
    <col min="1029" max="1279" width="9.140625" style="88"/>
    <col min="1280" max="1280" width="5.140625" style="88" customWidth="1"/>
    <col min="1281" max="1281" width="26.5703125" style="88" customWidth="1"/>
    <col min="1282" max="1282" width="7.5703125" style="88" customWidth="1"/>
    <col min="1283" max="1283" width="14.140625" style="88" customWidth="1"/>
    <col min="1284" max="1284" width="14.42578125" style="88" bestFit="1" customWidth="1"/>
    <col min="1285" max="1535" width="9.140625" style="88"/>
    <col min="1536" max="1536" width="5.140625" style="88" customWidth="1"/>
    <col min="1537" max="1537" width="26.5703125" style="88" customWidth="1"/>
    <col min="1538" max="1538" width="7.5703125" style="88" customWidth="1"/>
    <col min="1539" max="1539" width="14.140625" style="88" customWidth="1"/>
    <col min="1540" max="1540" width="14.42578125" style="88" bestFit="1" customWidth="1"/>
    <col min="1541" max="1791" width="9.140625" style="88"/>
    <col min="1792" max="1792" width="5.140625" style="88" customWidth="1"/>
    <col min="1793" max="1793" width="26.5703125" style="88" customWidth="1"/>
    <col min="1794" max="1794" width="7.5703125" style="88" customWidth="1"/>
    <col min="1795" max="1795" width="14.140625" style="88" customWidth="1"/>
    <col min="1796" max="1796" width="14.42578125" style="88" bestFit="1" customWidth="1"/>
    <col min="1797" max="2047" width="9.140625" style="88"/>
    <col min="2048" max="2048" width="5.140625" style="88" customWidth="1"/>
    <col min="2049" max="2049" width="26.5703125" style="88" customWidth="1"/>
    <col min="2050" max="2050" width="7.5703125" style="88" customWidth="1"/>
    <col min="2051" max="2051" width="14.140625" style="88" customWidth="1"/>
    <col min="2052" max="2052" width="14.42578125" style="88" bestFit="1" customWidth="1"/>
    <col min="2053" max="2303" width="9.140625" style="88"/>
    <col min="2304" max="2304" width="5.140625" style="88" customWidth="1"/>
    <col min="2305" max="2305" width="26.5703125" style="88" customWidth="1"/>
    <col min="2306" max="2306" width="7.5703125" style="88" customWidth="1"/>
    <col min="2307" max="2307" width="14.140625" style="88" customWidth="1"/>
    <col min="2308" max="2308" width="14.42578125" style="88" bestFit="1" customWidth="1"/>
    <col min="2309" max="2559" width="9.140625" style="88"/>
    <col min="2560" max="2560" width="5.140625" style="88" customWidth="1"/>
    <col min="2561" max="2561" width="26.5703125" style="88" customWidth="1"/>
    <col min="2562" max="2562" width="7.5703125" style="88" customWidth="1"/>
    <col min="2563" max="2563" width="14.140625" style="88" customWidth="1"/>
    <col min="2564" max="2564" width="14.42578125" style="88" bestFit="1" customWidth="1"/>
    <col min="2565" max="2815" width="9.140625" style="88"/>
    <col min="2816" max="2816" width="5.140625" style="88" customWidth="1"/>
    <col min="2817" max="2817" width="26.5703125" style="88" customWidth="1"/>
    <col min="2818" max="2818" width="7.5703125" style="88" customWidth="1"/>
    <col min="2819" max="2819" width="14.140625" style="88" customWidth="1"/>
    <col min="2820" max="2820" width="14.42578125" style="88" bestFit="1" customWidth="1"/>
    <col min="2821" max="3071" width="9.140625" style="88"/>
    <col min="3072" max="3072" width="5.140625" style="88" customWidth="1"/>
    <col min="3073" max="3073" width="26.5703125" style="88" customWidth="1"/>
    <col min="3074" max="3074" width="7.5703125" style="88" customWidth="1"/>
    <col min="3075" max="3075" width="14.140625" style="88" customWidth="1"/>
    <col min="3076" max="3076" width="14.42578125" style="88" bestFit="1" customWidth="1"/>
    <col min="3077" max="3327" width="9.140625" style="88"/>
    <col min="3328" max="3328" width="5.140625" style="88" customWidth="1"/>
    <col min="3329" max="3329" width="26.5703125" style="88" customWidth="1"/>
    <col min="3330" max="3330" width="7.5703125" style="88" customWidth="1"/>
    <col min="3331" max="3331" width="14.140625" style="88" customWidth="1"/>
    <col min="3332" max="3332" width="14.42578125" style="88" bestFit="1" customWidth="1"/>
    <col min="3333" max="3583" width="9.140625" style="88"/>
    <col min="3584" max="3584" width="5.140625" style="88" customWidth="1"/>
    <col min="3585" max="3585" width="26.5703125" style="88" customWidth="1"/>
    <col min="3586" max="3586" width="7.5703125" style="88" customWidth="1"/>
    <col min="3587" max="3587" width="14.140625" style="88" customWidth="1"/>
    <col min="3588" max="3588" width="14.42578125" style="88" bestFit="1" customWidth="1"/>
    <col min="3589" max="3839" width="9.140625" style="88"/>
    <col min="3840" max="3840" width="5.140625" style="88" customWidth="1"/>
    <col min="3841" max="3841" width="26.5703125" style="88" customWidth="1"/>
    <col min="3842" max="3842" width="7.5703125" style="88" customWidth="1"/>
    <col min="3843" max="3843" width="14.140625" style="88" customWidth="1"/>
    <col min="3844" max="3844" width="14.42578125" style="88" bestFit="1" customWidth="1"/>
    <col min="3845" max="4095" width="9.140625" style="88"/>
    <col min="4096" max="4096" width="5.140625" style="88" customWidth="1"/>
    <col min="4097" max="4097" width="26.5703125" style="88" customWidth="1"/>
    <col min="4098" max="4098" width="7.5703125" style="88" customWidth="1"/>
    <col min="4099" max="4099" width="14.140625" style="88" customWidth="1"/>
    <col min="4100" max="4100" width="14.42578125" style="88" bestFit="1" customWidth="1"/>
    <col min="4101" max="4351" width="9.140625" style="88"/>
    <col min="4352" max="4352" width="5.140625" style="88" customWidth="1"/>
    <col min="4353" max="4353" width="26.5703125" style="88" customWidth="1"/>
    <col min="4354" max="4354" width="7.5703125" style="88" customWidth="1"/>
    <col min="4355" max="4355" width="14.140625" style="88" customWidth="1"/>
    <col min="4356" max="4356" width="14.42578125" style="88" bestFit="1" customWidth="1"/>
    <col min="4357" max="4607" width="9.140625" style="88"/>
    <col min="4608" max="4608" width="5.140625" style="88" customWidth="1"/>
    <col min="4609" max="4609" width="26.5703125" style="88" customWidth="1"/>
    <col min="4610" max="4610" width="7.5703125" style="88" customWidth="1"/>
    <col min="4611" max="4611" width="14.140625" style="88" customWidth="1"/>
    <col min="4612" max="4612" width="14.42578125" style="88" bestFit="1" customWidth="1"/>
    <col min="4613" max="4863" width="9.140625" style="88"/>
    <col min="4864" max="4864" width="5.140625" style="88" customWidth="1"/>
    <col min="4865" max="4865" width="26.5703125" style="88" customWidth="1"/>
    <col min="4866" max="4866" width="7.5703125" style="88" customWidth="1"/>
    <col min="4867" max="4867" width="14.140625" style="88" customWidth="1"/>
    <col min="4868" max="4868" width="14.42578125" style="88" bestFit="1" customWidth="1"/>
    <col min="4869" max="5119" width="9.140625" style="88"/>
    <col min="5120" max="5120" width="5.140625" style="88" customWidth="1"/>
    <col min="5121" max="5121" width="26.5703125" style="88" customWidth="1"/>
    <col min="5122" max="5122" width="7.5703125" style="88" customWidth="1"/>
    <col min="5123" max="5123" width="14.140625" style="88" customWidth="1"/>
    <col min="5124" max="5124" width="14.42578125" style="88" bestFit="1" customWidth="1"/>
    <col min="5125" max="5375" width="9.140625" style="88"/>
    <col min="5376" max="5376" width="5.140625" style="88" customWidth="1"/>
    <col min="5377" max="5377" width="26.5703125" style="88" customWidth="1"/>
    <col min="5378" max="5378" width="7.5703125" style="88" customWidth="1"/>
    <col min="5379" max="5379" width="14.140625" style="88" customWidth="1"/>
    <col min="5380" max="5380" width="14.42578125" style="88" bestFit="1" customWidth="1"/>
    <col min="5381" max="5631" width="9.140625" style="88"/>
    <col min="5632" max="5632" width="5.140625" style="88" customWidth="1"/>
    <col min="5633" max="5633" width="26.5703125" style="88" customWidth="1"/>
    <col min="5634" max="5634" width="7.5703125" style="88" customWidth="1"/>
    <col min="5635" max="5635" width="14.140625" style="88" customWidth="1"/>
    <col min="5636" max="5636" width="14.42578125" style="88" bestFit="1" customWidth="1"/>
    <col min="5637" max="5887" width="9.140625" style="88"/>
    <col min="5888" max="5888" width="5.140625" style="88" customWidth="1"/>
    <col min="5889" max="5889" width="26.5703125" style="88" customWidth="1"/>
    <col min="5890" max="5890" width="7.5703125" style="88" customWidth="1"/>
    <col min="5891" max="5891" width="14.140625" style="88" customWidth="1"/>
    <col min="5892" max="5892" width="14.42578125" style="88" bestFit="1" customWidth="1"/>
    <col min="5893" max="6143" width="9.140625" style="88"/>
    <col min="6144" max="6144" width="5.140625" style="88" customWidth="1"/>
    <col min="6145" max="6145" width="26.5703125" style="88" customWidth="1"/>
    <col min="6146" max="6146" width="7.5703125" style="88" customWidth="1"/>
    <col min="6147" max="6147" width="14.140625" style="88" customWidth="1"/>
    <col min="6148" max="6148" width="14.42578125" style="88" bestFit="1" customWidth="1"/>
    <col min="6149" max="6399" width="9.140625" style="88"/>
    <col min="6400" max="6400" width="5.140625" style="88" customWidth="1"/>
    <col min="6401" max="6401" width="26.5703125" style="88" customWidth="1"/>
    <col min="6402" max="6402" width="7.5703125" style="88" customWidth="1"/>
    <col min="6403" max="6403" width="14.140625" style="88" customWidth="1"/>
    <col min="6404" max="6404" width="14.42578125" style="88" bestFit="1" customWidth="1"/>
    <col min="6405" max="6655" width="9.140625" style="88"/>
    <col min="6656" max="6656" width="5.140625" style="88" customWidth="1"/>
    <col min="6657" max="6657" width="26.5703125" style="88" customWidth="1"/>
    <col min="6658" max="6658" width="7.5703125" style="88" customWidth="1"/>
    <col min="6659" max="6659" width="14.140625" style="88" customWidth="1"/>
    <col min="6660" max="6660" width="14.42578125" style="88" bestFit="1" customWidth="1"/>
    <col min="6661" max="6911" width="9.140625" style="88"/>
    <col min="6912" max="6912" width="5.140625" style="88" customWidth="1"/>
    <col min="6913" max="6913" width="26.5703125" style="88" customWidth="1"/>
    <col min="6914" max="6914" width="7.5703125" style="88" customWidth="1"/>
    <col min="6915" max="6915" width="14.140625" style="88" customWidth="1"/>
    <col min="6916" max="6916" width="14.42578125" style="88" bestFit="1" customWidth="1"/>
    <col min="6917" max="7167" width="9.140625" style="88"/>
    <col min="7168" max="7168" width="5.140625" style="88" customWidth="1"/>
    <col min="7169" max="7169" width="26.5703125" style="88" customWidth="1"/>
    <col min="7170" max="7170" width="7.5703125" style="88" customWidth="1"/>
    <col min="7171" max="7171" width="14.140625" style="88" customWidth="1"/>
    <col min="7172" max="7172" width="14.42578125" style="88" bestFit="1" customWidth="1"/>
    <col min="7173" max="7423" width="9.140625" style="88"/>
    <col min="7424" max="7424" width="5.140625" style="88" customWidth="1"/>
    <col min="7425" max="7425" width="26.5703125" style="88" customWidth="1"/>
    <col min="7426" max="7426" width="7.5703125" style="88" customWidth="1"/>
    <col min="7427" max="7427" width="14.140625" style="88" customWidth="1"/>
    <col min="7428" max="7428" width="14.42578125" style="88" bestFit="1" customWidth="1"/>
    <col min="7429" max="7679" width="9.140625" style="88"/>
    <col min="7680" max="7680" width="5.140625" style="88" customWidth="1"/>
    <col min="7681" max="7681" width="26.5703125" style="88" customWidth="1"/>
    <col min="7682" max="7682" width="7.5703125" style="88" customWidth="1"/>
    <col min="7683" max="7683" width="14.140625" style="88" customWidth="1"/>
    <col min="7684" max="7684" width="14.42578125" style="88" bestFit="1" customWidth="1"/>
    <col min="7685" max="7935" width="9.140625" style="88"/>
    <col min="7936" max="7936" width="5.140625" style="88" customWidth="1"/>
    <col min="7937" max="7937" width="26.5703125" style="88" customWidth="1"/>
    <col min="7938" max="7938" width="7.5703125" style="88" customWidth="1"/>
    <col min="7939" max="7939" width="14.140625" style="88" customWidth="1"/>
    <col min="7940" max="7940" width="14.42578125" style="88" bestFit="1" customWidth="1"/>
    <col min="7941" max="8191" width="9.140625" style="88"/>
    <col min="8192" max="8192" width="5.140625" style="88" customWidth="1"/>
    <col min="8193" max="8193" width="26.5703125" style="88" customWidth="1"/>
    <col min="8194" max="8194" width="7.5703125" style="88" customWidth="1"/>
    <col min="8195" max="8195" width="14.140625" style="88" customWidth="1"/>
    <col min="8196" max="8196" width="14.42578125" style="88" bestFit="1" customWidth="1"/>
    <col min="8197" max="8447" width="9.140625" style="88"/>
    <col min="8448" max="8448" width="5.140625" style="88" customWidth="1"/>
    <col min="8449" max="8449" width="26.5703125" style="88" customWidth="1"/>
    <col min="8450" max="8450" width="7.5703125" style="88" customWidth="1"/>
    <col min="8451" max="8451" width="14.140625" style="88" customWidth="1"/>
    <col min="8452" max="8452" width="14.42578125" style="88" bestFit="1" customWidth="1"/>
    <col min="8453" max="8703" width="9.140625" style="88"/>
    <col min="8704" max="8704" width="5.140625" style="88" customWidth="1"/>
    <col min="8705" max="8705" width="26.5703125" style="88" customWidth="1"/>
    <col min="8706" max="8706" width="7.5703125" style="88" customWidth="1"/>
    <col min="8707" max="8707" width="14.140625" style="88" customWidth="1"/>
    <col min="8708" max="8708" width="14.42578125" style="88" bestFit="1" customWidth="1"/>
    <col min="8709" max="8959" width="9.140625" style="88"/>
    <col min="8960" max="8960" width="5.140625" style="88" customWidth="1"/>
    <col min="8961" max="8961" width="26.5703125" style="88" customWidth="1"/>
    <col min="8962" max="8962" width="7.5703125" style="88" customWidth="1"/>
    <col min="8963" max="8963" width="14.140625" style="88" customWidth="1"/>
    <col min="8964" max="8964" width="14.42578125" style="88" bestFit="1" customWidth="1"/>
    <col min="8965" max="9215" width="9.140625" style="88"/>
    <col min="9216" max="9216" width="5.140625" style="88" customWidth="1"/>
    <col min="9217" max="9217" width="26.5703125" style="88" customWidth="1"/>
    <col min="9218" max="9218" width="7.5703125" style="88" customWidth="1"/>
    <col min="9219" max="9219" width="14.140625" style="88" customWidth="1"/>
    <col min="9220" max="9220" width="14.42578125" style="88" bestFit="1" customWidth="1"/>
    <col min="9221" max="9471" width="9.140625" style="88"/>
    <col min="9472" max="9472" width="5.140625" style="88" customWidth="1"/>
    <col min="9473" max="9473" width="26.5703125" style="88" customWidth="1"/>
    <col min="9474" max="9474" width="7.5703125" style="88" customWidth="1"/>
    <col min="9475" max="9475" width="14.140625" style="88" customWidth="1"/>
    <col min="9476" max="9476" width="14.42578125" style="88" bestFit="1" customWidth="1"/>
    <col min="9477" max="9727" width="9.140625" style="88"/>
    <col min="9728" max="9728" width="5.140625" style="88" customWidth="1"/>
    <col min="9729" max="9729" width="26.5703125" style="88" customWidth="1"/>
    <col min="9730" max="9730" width="7.5703125" style="88" customWidth="1"/>
    <col min="9731" max="9731" width="14.140625" style="88" customWidth="1"/>
    <col min="9732" max="9732" width="14.42578125" style="88" bestFit="1" customWidth="1"/>
    <col min="9733" max="9983" width="9.140625" style="88"/>
    <col min="9984" max="9984" width="5.140625" style="88" customWidth="1"/>
    <col min="9985" max="9985" width="26.5703125" style="88" customWidth="1"/>
    <col min="9986" max="9986" width="7.5703125" style="88" customWidth="1"/>
    <col min="9987" max="9987" width="14.140625" style="88" customWidth="1"/>
    <col min="9988" max="9988" width="14.42578125" style="88" bestFit="1" customWidth="1"/>
    <col min="9989" max="10239" width="9.140625" style="88"/>
    <col min="10240" max="10240" width="5.140625" style="88" customWidth="1"/>
    <col min="10241" max="10241" width="26.5703125" style="88" customWidth="1"/>
    <col min="10242" max="10242" width="7.5703125" style="88" customWidth="1"/>
    <col min="10243" max="10243" width="14.140625" style="88" customWidth="1"/>
    <col min="10244" max="10244" width="14.42578125" style="88" bestFit="1" customWidth="1"/>
    <col min="10245" max="10495" width="9.140625" style="88"/>
    <col min="10496" max="10496" width="5.140625" style="88" customWidth="1"/>
    <col min="10497" max="10497" width="26.5703125" style="88" customWidth="1"/>
    <col min="10498" max="10498" width="7.5703125" style="88" customWidth="1"/>
    <col min="10499" max="10499" width="14.140625" style="88" customWidth="1"/>
    <col min="10500" max="10500" width="14.42578125" style="88" bestFit="1" customWidth="1"/>
    <col min="10501" max="10751" width="9.140625" style="88"/>
    <col min="10752" max="10752" width="5.140625" style="88" customWidth="1"/>
    <col min="10753" max="10753" width="26.5703125" style="88" customWidth="1"/>
    <col min="10754" max="10754" width="7.5703125" style="88" customWidth="1"/>
    <col min="10755" max="10755" width="14.140625" style="88" customWidth="1"/>
    <col min="10756" max="10756" width="14.42578125" style="88" bestFit="1" customWidth="1"/>
    <col min="10757" max="11007" width="9.140625" style="88"/>
    <col min="11008" max="11008" width="5.140625" style="88" customWidth="1"/>
    <col min="11009" max="11009" width="26.5703125" style="88" customWidth="1"/>
    <col min="11010" max="11010" width="7.5703125" style="88" customWidth="1"/>
    <col min="11011" max="11011" width="14.140625" style="88" customWidth="1"/>
    <col min="11012" max="11012" width="14.42578125" style="88" bestFit="1" customWidth="1"/>
    <col min="11013" max="11263" width="9.140625" style="88"/>
    <col min="11264" max="11264" width="5.140625" style="88" customWidth="1"/>
    <col min="11265" max="11265" width="26.5703125" style="88" customWidth="1"/>
    <col min="11266" max="11266" width="7.5703125" style="88" customWidth="1"/>
    <col min="11267" max="11267" width="14.140625" style="88" customWidth="1"/>
    <col min="11268" max="11268" width="14.42578125" style="88" bestFit="1" customWidth="1"/>
    <col min="11269" max="11519" width="9.140625" style="88"/>
    <col min="11520" max="11520" width="5.140625" style="88" customWidth="1"/>
    <col min="11521" max="11521" width="26.5703125" style="88" customWidth="1"/>
    <col min="11522" max="11522" width="7.5703125" style="88" customWidth="1"/>
    <col min="11523" max="11523" width="14.140625" style="88" customWidth="1"/>
    <col min="11524" max="11524" width="14.42578125" style="88" bestFit="1" customWidth="1"/>
    <col min="11525" max="11775" width="9.140625" style="88"/>
    <col min="11776" max="11776" width="5.140625" style="88" customWidth="1"/>
    <col min="11777" max="11777" width="26.5703125" style="88" customWidth="1"/>
    <col min="11778" max="11778" width="7.5703125" style="88" customWidth="1"/>
    <col min="11779" max="11779" width="14.140625" style="88" customWidth="1"/>
    <col min="11780" max="11780" width="14.42578125" style="88" bestFit="1" customWidth="1"/>
    <col min="11781" max="12031" width="9.140625" style="88"/>
    <col min="12032" max="12032" width="5.140625" style="88" customWidth="1"/>
    <col min="12033" max="12033" width="26.5703125" style="88" customWidth="1"/>
    <col min="12034" max="12034" width="7.5703125" style="88" customWidth="1"/>
    <col min="12035" max="12035" width="14.140625" style="88" customWidth="1"/>
    <col min="12036" max="12036" width="14.42578125" style="88" bestFit="1" customWidth="1"/>
    <col min="12037" max="12287" width="9.140625" style="88"/>
    <col min="12288" max="12288" width="5.140625" style="88" customWidth="1"/>
    <col min="12289" max="12289" width="26.5703125" style="88" customWidth="1"/>
    <col min="12290" max="12290" width="7.5703125" style="88" customWidth="1"/>
    <col min="12291" max="12291" width="14.140625" style="88" customWidth="1"/>
    <col min="12292" max="12292" width="14.42578125" style="88" bestFit="1" customWidth="1"/>
    <col min="12293" max="12543" width="9.140625" style="88"/>
    <col min="12544" max="12544" width="5.140625" style="88" customWidth="1"/>
    <col min="12545" max="12545" width="26.5703125" style="88" customWidth="1"/>
    <col min="12546" max="12546" width="7.5703125" style="88" customWidth="1"/>
    <col min="12547" max="12547" width="14.140625" style="88" customWidth="1"/>
    <col min="12548" max="12548" width="14.42578125" style="88" bestFit="1" customWidth="1"/>
    <col min="12549" max="12799" width="9.140625" style="88"/>
    <col min="12800" max="12800" width="5.140625" style="88" customWidth="1"/>
    <col min="12801" max="12801" width="26.5703125" style="88" customWidth="1"/>
    <col min="12802" max="12802" width="7.5703125" style="88" customWidth="1"/>
    <col min="12803" max="12803" width="14.140625" style="88" customWidth="1"/>
    <col min="12804" max="12804" width="14.42578125" style="88" bestFit="1" customWidth="1"/>
    <col min="12805" max="13055" width="9.140625" style="88"/>
    <col min="13056" max="13056" width="5.140625" style="88" customWidth="1"/>
    <col min="13057" max="13057" width="26.5703125" style="88" customWidth="1"/>
    <col min="13058" max="13058" width="7.5703125" style="88" customWidth="1"/>
    <col min="13059" max="13059" width="14.140625" style="88" customWidth="1"/>
    <col min="13060" max="13060" width="14.42578125" style="88" bestFit="1" customWidth="1"/>
    <col min="13061" max="13311" width="9.140625" style="88"/>
    <col min="13312" max="13312" width="5.140625" style="88" customWidth="1"/>
    <col min="13313" max="13313" width="26.5703125" style="88" customWidth="1"/>
    <col min="13314" max="13314" width="7.5703125" style="88" customWidth="1"/>
    <col min="13315" max="13315" width="14.140625" style="88" customWidth="1"/>
    <col min="13316" max="13316" width="14.42578125" style="88" bestFit="1" customWidth="1"/>
    <col min="13317" max="13567" width="9.140625" style="88"/>
    <col min="13568" max="13568" width="5.140625" style="88" customWidth="1"/>
    <col min="13569" max="13569" width="26.5703125" style="88" customWidth="1"/>
    <col min="13570" max="13570" width="7.5703125" style="88" customWidth="1"/>
    <col min="13571" max="13571" width="14.140625" style="88" customWidth="1"/>
    <col min="13572" max="13572" width="14.42578125" style="88" bestFit="1" customWidth="1"/>
    <col min="13573" max="13823" width="9.140625" style="88"/>
    <col min="13824" max="13824" width="5.140625" style="88" customWidth="1"/>
    <col min="13825" max="13825" width="26.5703125" style="88" customWidth="1"/>
    <col min="13826" max="13826" width="7.5703125" style="88" customWidth="1"/>
    <col min="13827" max="13827" width="14.140625" style="88" customWidth="1"/>
    <col min="13828" max="13828" width="14.42578125" style="88" bestFit="1" customWidth="1"/>
    <col min="13829" max="14079" width="9.140625" style="88"/>
    <col min="14080" max="14080" width="5.140625" style="88" customWidth="1"/>
    <col min="14081" max="14081" width="26.5703125" style="88" customWidth="1"/>
    <col min="14082" max="14082" width="7.5703125" style="88" customWidth="1"/>
    <col min="14083" max="14083" width="14.140625" style="88" customWidth="1"/>
    <col min="14084" max="14084" width="14.42578125" style="88" bestFit="1" customWidth="1"/>
    <col min="14085" max="14335" width="9.140625" style="88"/>
    <col min="14336" max="14336" width="5.140625" style="88" customWidth="1"/>
    <col min="14337" max="14337" width="26.5703125" style="88" customWidth="1"/>
    <col min="14338" max="14338" width="7.5703125" style="88" customWidth="1"/>
    <col min="14339" max="14339" width="14.140625" style="88" customWidth="1"/>
    <col min="14340" max="14340" width="14.42578125" style="88" bestFit="1" customWidth="1"/>
    <col min="14341" max="14591" width="9.140625" style="88"/>
    <col min="14592" max="14592" width="5.140625" style="88" customWidth="1"/>
    <col min="14593" max="14593" width="26.5703125" style="88" customWidth="1"/>
    <col min="14594" max="14594" width="7.5703125" style="88" customWidth="1"/>
    <col min="14595" max="14595" width="14.140625" style="88" customWidth="1"/>
    <col min="14596" max="14596" width="14.42578125" style="88" bestFit="1" customWidth="1"/>
    <col min="14597" max="14847" width="9.140625" style="88"/>
    <col min="14848" max="14848" width="5.140625" style="88" customWidth="1"/>
    <col min="14849" max="14849" width="26.5703125" style="88" customWidth="1"/>
    <col min="14850" max="14850" width="7.5703125" style="88" customWidth="1"/>
    <col min="14851" max="14851" width="14.140625" style="88" customWidth="1"/>
    <col min="14852" max="14852" width="14.42578125" style="88" bestFit="1" customWidth="1"/>
    <col min="14853" max="15103" width="9.140625" style="88"/>
    <col min="15104" max="15104" width="5.140625" style="88" customWidth="1"/>
    <col min="15105" max="15105" width="26.5703125" style="88" customWidth="1"/>
    <col min="15106" max="15106" width="7.5703125" style="88" customWidth="1"/>
    <col min="15107" max="15107" width="14.140625" style="88" customWidth="1"/>
    <col min="15108" max="15108" width="14.42578125" style="88" bestFit="1" customWidth="1"/>
    <col min="15109" max="15359" width="9.140625" style="88"/>
    <col min="15360" max="15360" width="5.140625" style="88" customWidth="1"/>
    <col min="15361" max="15361" width="26.5703125" style="88" customWidth="1"/>
    <col min="15362" max="15362" width="7.5703125" style="88" customWidth="1"/>
    <col min="15363" max="15363" width="14.140625" style="88" customWidth="1"/>
    <col min="15364" max="15364" width="14.42578125" style="88" bestFit="1" customWidth="1"/>
    <col min="15365" max="15615" width="9.140625" style="88"/>
    <col min="15616" max="15616" width="5.140625" style="88" customWidth="1"/>
    <col min="15617" max="15617" width="26.5703125" style="88" customWidth="1"/>
    <col min="15618" max="15618" width="7.5703125" style="88" customWidth="1"/>
    <col min="15619" max="15619" width="14.140625" style="88" customWidth="1"/>
    <col min="15620" max="15620" width="14.42578125" style="88" bestFit="1" customWidth="1"/>
    <col min="15621" max="15871" width="9.140625" style="88"/>
    <col min="15872" max="15872" width="5.140625" style="88" customWidth="1"/>
    <col min="15873" max="15873" width="26.5703125" style="88" customWidth="1"/>
    <col min="15874" max="15874" width="7.5703125" style="88" customWidth="1"/>
    <col min="15875" max="15875" width="14.140625" style="88" customWidth="1"/>
    <col min="15876" max="15876" width="14.42578125" style="88" bestFit="1" customWidth="1"/>
    <col min="15877" max="16127" width="9.140625" style="88"/>
    <col min="16128" max="16128" width="5.140625" style="88" customWidth="1"/>
    <col min="16129" max="16129" width="26.5703125" style="88" customWidth="1"/>
    <col min="16130" max="16130" width="7.5703125" style="88" customWidth="1"/>
    <col min="16131" max="16131" width="14.140625" style="88" customWidth="1"/>
    <col min="16132" max="16132" width="14.42578125" style="88" bestFit="1" customWidth="1"/>
    <col min="16133" max="16384" width="9.140625" style="88"/>
  </cols>
  <sheetData>
    <row r="1" spans="2:7" x14ac:dyDescent="0.25">
      <c r="C1" s="89"/>
      <c r="D1" s="89"/>
      <c r="E1" s="86"/>
      <c r="G1" s="141" t="s">
        <v>759</v>
      </c>
    </row>
    <row r="2" spans="2:7" x14ac:dyDescent="0.25">
      <c r="C2" s="90"/>
      <c r="D2" s="90"/>
      <c r="E2" s="86"/>
      <c r="G2" s="141" t="s">
        <v>1024</v>
      </c>
    </row>
    <row r="3" spans="2:7" x14ac:dyDescent="0.25">
      <c r="C3" s="90"/>
      <c r="D3" s="90"/>
      <c r="E3" s="86"/>
      <c r="G3" s="141" t="s">
        <v>755</v>
      </c>
    </row>
    <row r="4" spans="2:7" x14ac:dyDescent="0.25">
      <c r="C4" s="90"/>
      <c r="D4" s="90"/>
      <c r="E4" s="86"/>
      <c r="G4" s="141" t="s">
        <v>457</v>
      </c>
    </row>
    <row r="5" spans="2:7" x14ac:dyDescent="0.25">
      <c r="C5" s="90"/>
      <c r="D5" s="90"/>
      <c r="E5" s="86"/>
      <c r="G5" s="135" t="s">
        <v>901</v>
      </c>
    </row>
    <row r="6" spans="2:7" ht="12.75" customHeight="1" x14ac:dyDescent="0.25">
      <c r="C6" s="90"/>
      <c r="D6" s="90"/>
      <c r="E6" s="86"/>
      <c r="G6" s="135" t="s">
        <v>1025</v>
      </c>
    </row>
    <row r="7" spans="2:7" ht="12.75" customHeight="1" x14ac:dyDescent="0.25">
      <c r="C7" s="91"/>
      <c r="D7" s="91"/>
      <c r="E7" s="86"/>
      <c r="G7" s="135" t="s">
        <v>457</v>
      </c>
    </row>
    <row r="8" spans="2:7" ht="12.75" customHeight="1" x14ac:dyDescent="0.25">
      <c r="B8" s="90"/>
      <c r="C8" s="90"/>
      <c r="D8" s="90"/>
      <c r="E8" s="86"/>
      <c r="G8" s="135" t="s">
        <v>902</v>
      </c>
    </row>
    <row r="10" spans="2:7" x14ac:dyDescent="0.25">
      <c r="B10" s="401" t="s">
        <v>705</v>
      </c>
      <c r="C10" s="401"/>
      <c r="D10" s="401"/>
      <c r="E10" s="401"/>
      <c r="F10" s="401"/>
    </row>
    <row r="11" spans="2:7" s="92" customFormat="1" ht="81.75" customHeight="1" x14ac:dyDescent="0.25">
      <c r="B11" s="402" t="s">
        <v>928</v>
      </c>
      <c r="C11" s="402"/>
      <c r="D11" s="402"/>
      <c r="E11" s="402"/>
      <c r="F11" s="402"/>
    </row>
    <row r="12" spans="2:7" x14ac:dyDescent="0.25">
      <c r="D12" s="142"/>
      <c r="E12" s="142" t="s">
        <v>689</v>
      </c>
    </row>
    <row r="13" spans="2:7" s="87" customFormat="1" ht="35.25" customHeight="1" x14ac:dyDescent="0.25">
      <c r="B13" s="115" t="s">
        <v>690</v>
      </c>
      <c r="C13" s="115" t="s">
        <v>691</v>
      </c>
      <c r="D13" s="115" t="s">
        <v>752</v>
      </c>
      <c r="E13" s="115" t="s">
        <v>908</v>
      </c>
    </row>
    <row r="14" spans="2:7" x14ac:dyDescent="0.25">
      <c r="B14" s="116">
        <v>1</v>
      </c>
      <c r="C14" s="116" t="s">
        <v>692</v>
      </c>
      <c r="D14" s="292">
        <v>559.4</v>
      </c>
      <c r="E14" s="292">
        <v>720.8</v>
      </c>
    </row>
    <row r="15" spans="2:7" x14ac:dyDescent="0.25">
      <c r="B15" s="116">
        <v>2</v>
      </c>
      <c r="C15" s="116" t="s">
        <v>693</v>
      </c>
      <c r="D15" s="292">
        <v>447.6</v>
      </c>
      <c r="E15" s="292">
        <v>576.79999999999995</v>
      </c>
    </row>
    <row r="16" spans="2:7" x14ac:dyDescent="0.25">
      <c r="B16" s="116">
        <v>3</v>
      </c>
      <c r="C16" s="116" t="s">
        <v>694</v>
      </c>
      <c r="D16" s="292">
        <v>559.4</v>
      </c>
      <c r="E16" s="292">
        <v>720.8</v>
      </c>
    </row>
    <row r="17" spans="2:5" x14ac:dyDescent="0.25">
      <c r="B17" s="116">
        <v>4</v>
      </c>
      <c r="C17" s="116" t="s">
        <v>695</v>
      </c>
      <c r="D17" s="292">
        <v>447.6</v>
      </c>
      <c r="E17" s="292">
        <v>576.79999999999995</v>
      </c>
    </row>
    <row r="18" spans="2:5" x14ac:dyDescent="0.25">
      <c r="B18" s="116">
        <v>5</v>
      </c>
      <c r="C18" s="116" t="s">
        <v>696</v>
      </c>
      <c r="D18" s="292">
        <v>559.4</v>
      </c>
      <c r="E18" s="292">
        <v>720.8</v>
      </c>
    </row>
    <row r="19" spans="2:5" x14ac:dyDescent="0.25">
      <c r="B19" s="116">
        <v>6</v>
      </c>
      <c r="C19" s="116" t="s">
        <v>697</v>
      </c>
      <c r="D19" s="292">
        <v>335.6</v>
      </c>
      <c r="E19" s="292">
        <v>432.5</v>
      </c>
    </row>
    <row r="20" spans="2:5" x14ac:dyDescent="0.25">
      <c r="B20" s="116">
        <v>7</v>
      </c>
      <c r="C20" s="116" t="s">
        <v>699</v>
      </c>
      <c r="D20" s="139"/>
      <c r="E20" s="139"/>
    </row>
    <row r="21" spans="2:5" x14ac:dyDescent="0.25">
      <c r="B21" s="83"/>
      <c r="C21" s="114" t="s">
        <v>698</v>
      </c>
      <c r="D21" s="140">
        <f>SUM(D14:D20)</f>
        <v>2909</v>
      </c>
      <c r="E21" s="140">
        <f>SUM(E14:E20)</f>
        <v>3748.5</v>
      </c>
    </row>
    <row r="22" spans="2:5" ht="12.75" hidden="1" customHeight="1" x14ac:dyDescent="0.25">
      <c r="D22" s="94" t="e">
        <f>+D21/#REF!%</f>
        <v>#REF!</v>
      </c>
      <c r="E22" s="94" t="e">
        <f>+E21/#REF!%</f>
        <v>#REF!</v>
      </c>
    </row>
    <row r="23" spans="2:5" ht="12.75" hidden="1" customHeight="1" x14ac:dyDescent="0.25">
      <c r="D23" s="88">
        <f>219+14010</f>
        <v>14229</v>
      </c>
      <c r="E23" s="88">
        <f>219+14010</f>
        <v>14229</v>
      </c>
    </row>
    <row r="24" spans="2:5" ht="12.75" hidden="1" customHeight="1" x14ac:dyDescent="0.25">
      <c r="D24" s="88">
        <f>+D23-D21</f>
        <v>11320</v>
      </c>
      <c r="E24" s="88">
        <f>+E23-E21</f>
        <v>10480.5</v>
      </c>
    </row>
    <row r="25" spans="2:5" x14ac:dyDescent="0.25">
      <c r="D25" s="93"/>
      <c r="E25" s="93"/>
    </row>
    <row r="28" spans="2:5" ht="12.75" customHeight="1" x14ac:dyDescent="0.25"/>
    <row r="50" ht="14.25" customHeight="1" x14ac:dyDescent="0.25"/>
    <row r="60" ht="12.75" customHeight="1" x14ac:dyDescent="0.25"/>
    <row r="69" ht="12.75" customHeight="1" x14ac:dyDescent="0.25"/>
  </sheetData>
  <mergeCells count="2"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view="pageBreakPreview" zoomScale="60" zoomScaleNormal="100" workbookViewId="0">
      <selection activeCell="I10" sqref="I10"/>
    </sheetView>
  </sheetViews>
  <sheetFormatPr defaultRowHeight="15.75" x14ac:dyDescent="0.2"/>
  <cols>
    <col min="1" max="1" width="9.140625" style="127"/>
    <col min="2" max="2" width="4.7109375" style="127" customWidth="1"/>
    <col min="3" max="3" width="30.28515625" style="127" customWidth="1"/>
    <col min="4" max="4" width="16.42578125" style="127" customWidth="1"/>
    <col min="5" max="255" width="9.140625" style="127"/>
    <col min="256" max="256" width="4.7109375" style="127" customWidth="1"/>
    <col min="257" max="257" width="31.85546875" style="127" customWidth="1"/>
    <col min="258" max="259" width="14.5703125" style="127" customWidth="1"/>
    <col min="260" max="260" width="10.28515625" style="127" customWidth="1"/>
    <col min="261" max="511" width="9.140625" style="127"/>
    <col min="512" max="512" width="4.7109375" style="127" customWidth="1"/>
    <col min="513" max="513" width="31.85546875" style="127" customWidth="1"/>
    <col min="514" max="515" width="14.5703125" style="127" customWidth="1"/>
    <col min="516" max="516" width="10.28515625" style="127" customWidth="1"/>
    <col min="517" max="767" width="9.140625" style="127"/>
    <col min="768" max="768" width="4.7109375" style="127" customWidth="1"/>
    <col min="769" max="769" width="31.85546875" style="127" customWidth="1"/>
    <col min="770" max="771" width="14.5703125" style="127" customWidth="1"/>
    <col min="772" max="772" width="10.28515625" style="127" customWidth="1"/>
    <col min="773" max="1023" width="9.140625" style="127"/>
    <col min="1024" max="1024" width="4.7109375" style="127" customWidth="1"/>
    <col min="1025" max="1025" width="31.85546875" style="127" customWidth="1"/>
    <col min="1026" max="1027" width="14.5703125" style="127" customWidth="1"/>
    <col min="1028" max="1028" width="10.28515625" style="127" customWidth="1"/>
    <col min="1029" max="1279" width="9.140625" style="127"/>
    <col min="1280" max="1280" width="4.7109375" style="127" customWidth="1"/>
    <col min="1281" max="1281" width="31.85546875" style="127" customWidth="1"/>
    <col min="1282" max="1283" width="14.5703125" style="127" customWidth="1"/>
    <col min="1284" max="1284" width="10.28515625" style="127" customWidth="1"/>
    <col min="1285" max="1535" width="9.140625" style="127"/>
    <col min="1536" max="1536" width="4.7109375" style="127" customWidth="1"/>
    <col min="1537" max="1537" width="31.85546875" style="127" customWidth="1"/>
    <col min="1538" max="1539" width="14.5703125" style="127" customWidth="1"/>
    <col min="1540" max="1540" width="10.28515625" style="127" customWidth="1"/>
    <col min="1541" max="1791" width="9.140625" style="127"/>
    <col min="1792" max="1792" width="4.7109375" style="127" customWidth="1"/>
    <col min="1793" max="1793" width="31.85546875" style="127" customWidth="1"/>
    <col min="1794" max="1795" width="14.5703125" style="127" customWidth="1"/>
    <col min="1796" max="1796" width="10.28515625" style="127" customWidth="1"/>
    <col min="1797" max="2047" width="9.140625" style="127"/>
    <col min="2048" max="2048" width="4.7109375" style="127" customWidth="1"/>
    <col min="2049" max="2049" width="31.85546875" style="127" customWidth="1"/>
    <col min="2050" max="2051" width="14.5703125" style="127" customWidth="1"/>
    <col min="2052" max="2052" width="10.28515625" style="127" customWidth="1"/>
    <col min="2053" max="2303" width="9.140625" style="127"/>
    <col min="2304" max="2304" width="4.7109375" style="127" customWidth="1"/>
    <col min="2305" max="2305" width="31.85546875" style="127" customWidth="1"/>
    <col min="2306" max="2307" width="14.5703125" style="127" customWidth="1"/>
    <col min="2308" max="2308" width="10.28515625" style="127" customWidth="1"/>
    <col min="2309" max="2559" width="9.140625" style="127"/>
    <col min="2560" max="2560" width="4.7109375" style="127" customWidth="1"/>
    <col min="2561" max="2561" width="31.85546875" style="127" customWidth="1"/>
    <col min="2562" max="2563" width="14.5703125" style="127" customWidth="1"/>
    <col min="2564" max="2564" width="10.28515625" style="127" customWidth="1"/>
    <col min="2565" max="2815" width="9.140625" style="127"/>
    <col min="2816" max="2816" width="4.7109375" style="127" customWidth="1"/>
    <col min="2817" max="2817" width="31.85546875" style="127" customWidth="1"/>
    <col min="2818" max="2819" width="14.5703125" style="127" customWidth="1"/>
    <col min="2820" max="2820" width="10.28515625" style="127" customWidth="1"/>
    <col min="2821" max="3071" width="9.140625" style="127"/>
    <col min="3072" max="3072" width="4.7109375" style="127" customWidth="1"/>
    <col min="3073" max="3073" width="31.85546875" style="127" customWidth="1"/>
    <col min="3074" max="3075" width="14.5703125" style="127" customWidth="1"/>
    <col min="3076" max="3076" width="10.28515625" style="127" customWidth="1"/>
    <col min="3077" max="3327" width="9.140625" style="127"/>
    <col min="3328" max="3328" width="4.7109375" style="127" customWidth="1"/>
    <col min="3329" max="3329" width="31.85546875" style="127" customWidth="1"/>
    <col min="3330" max="3331" width="14.5703125" style="127" customWidth="1"/>
    <col min="3332" max="3332" width="10.28515625" style="127" customWidth="1"/>
    <col min="3333" max="3583" width="9.140625" style="127"/>
    <col min="3584" max="3584" width="4.7109375" style="127" customWidth="1"/>
    <col min="3585" max="3585" width="31.85546875" style="127" customWidth="1"/>
    <col min="3586" max="3587" width="14.5703125" style="127" customWidth="1"/>
    <col min="3588" max="3588" width="10.28515625" style="127" customWidth="1"/>
    <col min="3589" max="3839" width="9.140625" style="127"/>
    <col min="3840" max="3840" width="4.7109375" style="127" customWidth="1"/>
    <col min="3841" max="3841" width="31.85546875" style="127" customWidth="1"/>
    <col min="3842" max="3843" width="14.5703125" style="127" customWidth="1"/>
    <col min="3844" max="3844" width="10.28515625" style="127" customWidth="1"/>
    <col min="3845" max="4095" width="9.140625" style="127"/>
    <col min="4096" max="4096" width="4.7109375" style="127" customWidth="1"/>
    <col min="4097" max="4097" width="31.85546875" style="127" customWidth="1"/>
    <col min="4098" max="4099" width="14.5703125" style="127" customWidth="1"/>
    <col min="4100" max="4100" width="10.28515625" style="127" customWidth="1"/>
    <col min="4101" max="4351" width="9.140625" style="127"/>
    <col min="4352" max="4352" width="4.7109375" style="127" customWidth="1"/>
    <col min="4353" max="4353" width="31.85546875" style="127" customWidth="1"/>
    <col min="4354" max="4355" width="14.5703125" style="127" customWidth="1"/>
    <col min="4356" max="4356" width="10.28515625" style="127" customWidth="1"/>
    <col min="4357" max="4607" width="9.140625" style="127"/>
    <col min="4608" max="4608" width="4.7109375" style="127" customWidth="1"/>
    <col min="4609" max="4609" width="31.85546875" style="127" customWidth="1"/>
    <col min="4610" max="4611" width="14.5703125" style="127" customWidth="1"/>
    <col min="4612" max="4612" width="10.28515625" style="127" customWidth="1"/>
    <col min="4613" max="4863" width="9.140625" style="127"/>
    <col min="4864" max="4864" width="4.7109375" style="127" customWidth="1"/>
    <col min="4865" max="4865" width="31.85546875" style="127" customWidth="1"/>
    <col min="4866" max="4867" width="14.5703125" style="127" customWidth="1"/>
    <col min="4868" max="4868" width="10.28515625" style="127" customWidth="1"/>
    <col min="4869" max="5119" width="9.140625" style="127"/>
    <col min="5120" max="5120" width="4.7109375" style="127" customWidth="1"/>
    <col min="5121" max="5121" width="31.85546875" style="127" customWidth="1"/>
    <col min="5122" max="5123" width="14.5703125" style="127" customWidth="1"/>
    <col min="5124" max="5124" width="10.28515625" style="127" customWidth="1"/>
    <col min="5125" max="5375" width="9.140625" style="127"/>
    <col min="5376" max="5376" width="4.7109375" style="127" customWidth="1"/>
    <col min="5377" max="5377" width="31.85546875" style="127" customWidth="1"/>
    <col min="5378" max="5379" width="14.5703125" style="127" customWidth="1"/>
    <col min="5380" max="5380" width="10.28515625" style="127" customWidth="1"/>
    <col min="5381" max="5631" width="9.140625" style="127"/>
    <col min="5632" max="5632" width="4.7109375" style="127" customWidth="1"/>
    <col min="5633" max="5633" width="31.85546875" style="127" customWidth="1"/>
    <col min="5634" max="5635" width="14.5703125" style="127" customWidth="1"/>
    <col min="5636" max="5636" width="10.28515625" style="127" customWidth="1"/>
    <col min="5637" max="5887" width="9.140625" style="127"/>
    <col min="5888" max="5888" width="4.7109375" style="127" customWidth="1"/>
    <col min="5889" max="5889" width="31.85546875" style="127" customWidth="1"/>
    <col min="5890" max="5891" width="14.5703125" style="127" customWidth="1"/>
    <col min="5892" max="5892" width="10.28515625" style="127" customWidth="1"/>
    <col min="5893" max="6143" width="9.140625" style="127"/>
    <col min="6144" max="6144" width="4.7109375" style="127" customWidth="1"/>
    <col min="6145" max="6145" width="31.85546875" style="127" customWidth="1"/>
    <col min="6146" max="6147" width="14.5703125" style="127" customWidth="1"/>
    <col min="6148" max="6148" width="10.28515625" style="127" customWidth="1"/>
    <col min="6149" max="6399" width="9.140625" style="127"/>
    <col min="6400" max="6400" width="4.7109375" style="127" customWidth="1"/>
    <col min="6401" max="6401" width="31.85546875" style="127" customWidth="1"/>
    <col min="6402" max="6403" width="14.5703125" style="127" customWidth="1"/>
    <col min="6404" max="6404" width="10.28515625" style="127" customWidth="1"/>
    <col min="6405" max="6655" width="9.140625" style="127"/>
    <col min="6656" max="6656" width="4.7109375" style="127" customWidth="1"/>
    <col min="6657" max="6657" width="31.85546875" style="127" customWidth="1"/>
    <col min="6658" max="6659" width="14.5703125" style="127" customWidth="1"/>
    <col min="6660" max="6660" width="10.28515625" style="127" customWidth="1"/>
    <col min="6661" max="6911" width="9.140625" style="127"/>
    <col min="6912" max="6912" width="4.7109375" style="127" customWidth="1"/>
    <col min="6913" max="6913" width="31.85546875" style="127" customWidth="1"/>
    <col min="6914" max="6915" width="14.5703125" style="127" customWidth="1"/>
    <col min="6916" max="6916" width="10.28515625" style="127" customWidth="1"/>
    <col min="6917" max="7167" width="9.140625" style="127"/>
    <col min="7168" max="7168" width="4.7109375" style="127" customWidth="1"/>
    <col min="7169" max="7169" width="31.85546875" style="127" customWidth="1"/>
    <col min="7170" max="7171" width="14.5703125" style="127" customWidth="1"/>
    <col min="7172" max="7172" width="10.28515625" style="127" customWidth="1"/>
    <col min="7173" max="7423" width="9.140625" style="127"/>
    <col min="7424" max="7424" width="4.7109375" style="127" customWidth="1"/>
    <col min="7425" max="7425" width="31.85546875" style="127" customWidth="1"/>
    <col min="7426" max="7427" width="14.5703125" style="127" customWidth="1"/>
    <col min="7428" max="7428" width="10.28515625" style="127" customWidth="1"/>
    <col min="7429" max="7679" width="9.140625" style="127"/>
    <col min="7680" max="7680" width="4.7109375" style="127" customWidth="1"/>
    <col min="7681" max="7681" width="31.85546875" style="127" customWidth="1"/>
    <col min="7682" max="7683" width="14.5703125" style="127" customWidth="1"/>
    <col min="7684" max="7684" width="10.28515625" style="127" customWidth="1"/>
    <col min="7685" max="7935" width="9.140625" style="127"/>
    <col min="7936" max="7936" width="4.7109375" style="127" customWidth="1"/>
    <col min="7937" max="7937" width="31.85546875" style="127" customWidth="1"/>
    <col min="7938" max="7939" width="14.5703125" style="127" customWidth="1"/>
    <col min="7940" max="7940" width="10.28515625" style="127" customWidth="1"/>
    <col min="7941" max="8191" width="9.140625" style="127"/>
    <col min="8192" max="8192" width="4.7109375" style="127" customWidth="1"/>
    <col min="8193" max="8193" width="31.85546875" style="127" customWidth="1"/>
    <col min="8194" max="8195" width="14.5703125" style="127" customWidth="1"/>
    <col min="8196" max="8196" width="10.28515625" style="127" customWidth="1"/>
    <col min="8197" max="8447" width="9.140625" style="127"/>
    <col min="8448" max="8448" width="4.7109375" style="127" customWidth="1"/>
    <col min="8449" max="8449" width="31.85546875" style="127" customWidth="1"/>
    <col min="8450" max="8451" width="14.5703125" style="127" customWidth="1"/>
    <col min="8452" max="8452" width="10.28515625" style="127" customWidth="1"/>
    <col min="8453" max="8703" width="9.140625" style="127"/>
    <col min="8704" max="8704" width="4.7109375" style="127" customWidth="1"/>
    <col min="8705" max="8705" width="31.85546875" style="127" customWidth="1"/>
    <col min="8706" max="8707" width="14.5703125" style="127" customWidth="1"/>
    <col min="8708" max="8708" width="10.28515625" style="127" customWidth="1"/>
    <col min="8709" max="8959" width="9.140625" style="127"/>
    <col min="8960" max="8960" width="4.7109375" style="127" customWidth="1"/>
    <col min="8961" max="8961" width="31.85546875" style="127" customWidth="1"/>
    <col min="8962" max="8963" width="14.5703125" style="127" customWidth="1"/>
    <col min="8964" max="8964" width="10.28515625" style="127" customWidth="1"/>
    <col min="8965" max="9215" width="9.140625" style="127"/>
    <col min="9216" max="9216" width="4.7109375" style="127" customWidth="1"/>
    <col min="9217" max="9217" width="31.85546875" style="127" customWidth="1"/>
    <col min="9218" max="9219" width="14.5703125" style="127" customWidth="1"/>
    <col min="9220" max="9220" width="10.28515625" style="127" customWidth="1"/>
    <col min="9221" max="9471" width="9.140625" style="127"/>
    <col min="9472" max="9472" width="4.7109375" style="127" customWidth="1"/>
    <col min="9473" max="9473" width="31.85546875" style="127" customWidth="1"/>
    <col min="9474" max="9475" width="14.5703125" style="127" customWidth="1"/>
    <col min="9476" max="9476" width="10.28515625" style="127" customWidth="1"/>
    <col min="9477" max="9727" width="9.140625" style="127"/>
    <col min="9728" max="9728" width="4.7109375" style="127" customWidth="1"/>
    <col min="9729" max="9729" width="31.85546875" style="127" customWidth="1"/>
    <col min="9730" max="9731" width="14.5703125" style="127" customWidth="1"/>
    <col min="9732" max="9732" width="10.28515625" style="127" customWidth="1"/>
    <col min="9733" max="9983" width="9.140625" style="127"/>
    <col min="9984" max="9984" width="4.7109375" style="127" customWidth="1"/>
    <col min="9985" max="9985" width="31.85546875" style="127" customWidth="1"/>
    <col min="9986" max="9987" width="14.5703125" style="127" customWidth="1"/>
    <col min="9988" max="9988" width="10.28515625" style="127" customWidth="1"/>
    <col min="9989" max="10239" width="9.140625" style="127"/>
    <col min="10240" max="10240" width="4.7109375" style="127" customWidth="1"/>
    <col min="10241" max="10241" width="31.85546875" style="127" customWidth="1"/>
    <col min="10242" max="10243" width="14.5703125" style="127" customWidth="1"/>
    <col min="10244" max="10244" width="10.28515625" style="127" customWidth="1"/>
    <col min="10245" max="10495" width="9.140625" style="127"/>
    <col min="10496" max="10496" width="4.7109375" style="127" customWidth="1"/>
    <col min="10497" max="10497" width="31.85546875" style="127" customWidth="1"/>
    <col min="10498" max="10499" width="14.5703125" style="127" customWidth="1"/>
    <col min="10500" max="10500" width="10.28515625" style="127" customWidth="1"/>
    <col min="10501" max="10751" width="9.140625" style="127"/>
    <col min="10752" max="10752" width="4.7109375" style="127" customWidth="1"/>
    <col min="10753" max="10753" width="31.85546875" style="127" customWidth="1"/>
    <col min="10754" max="10755" width="14.5703125" style="127" customWidth="1"/>
    <col min="10756" max="10756" width="10.28515625" style="127" customWidth="1"/>
    <col min="10757" max="11007" width="9.140625" style="127"/>
    <col min="11008" max="11008" width="4.7109375" style="127" customWidth="1"/>
    <col min="11009" max="11009" width="31.85546875" style="127" customWidth="1"/>
    <col min="11010" max="11011" width="14.5703125" style="127" customWidth="1"/>
    <col min="11012" max="11012" width="10.28515625" style="127" customWidth="1"/>
    <col min="11013" max="11263" width="9.140625" style="127"/>
    <col min="11264" max="11264" width="4.7109375" style="127" customWidth="1"/>
    <col min="11265" max="11265" width="31.85546875" style="127" customWidth="1"/>
    <col min="11266" max="11267" width="14.5703125" style="127" customWidth="1"/>
    <col min="11268" max="11268" width="10.28515625" style="127" customWidth="1"/>
    <col min="11269" max="11519" width="9.140625" style="127"/>
    <col min="11520" max="11520" width="4.7109375" style="127" customWidth="1"/>
    <col min="11521" max="11521" width="31.85546875" style="127" customWidth="1"/>
    <col min="11522" max="11523" width="14.5703125" style="127" customWidth="1"/>
    <col min="11524" max="11524" width="10.28515625" style="127" customWidth="1"/>
    <col min="11525" max="11775" width="9.140625" style="127"/>
    <col min="11776" max="11776" width="4.7109375" style="127" customWidth="1"/>
    <col min="11777" max="11777" width="31.85546875" style="127" customWidth="1"/>
    <col min="11778" max="11779" width="14.5703125" style="127" customWidth="1"/>
    <col min="11780" max="11780" width="10.28515625" style="127" customWidth="1"/>
    <col min="11781" max="12031" width="9.140625" style="127"/>
    <col min="12032" max="12032" width="4.7109375" style="127" customWidth="1"/>
    <col min="12033" max="12033" width="31.85546875" style="127" customWidth="1"/>
    <col min="12034" max="12035" width="14.5703125" style="127" customWidth="1"/>
    <col min="12036" max="12036" width="10.28515625" style="127" customWidth="1"/>
    <col min="12037" max="12287" width="9.140625" style="127"/>
    <col min="12288" max="12288" width="4.7109375" style="127" customWidth="1"/>
    <col min="12289" max="12289" width="31.85546875" style="127" customWidth="1"/>
    <col min="12290" max="12291" width="14.5703125" style="127" customWidth="1"/>
    <col min="12292" max="12292" width="10.28515625" style="127" customWidth="1"/>
    <col min="12293" max="12543" width="9.140625" style="127"/>
    <col min="12544" max="12544" width="4.7109375" style="127" customWidth="1"/>
    <col min="12545" max="12545" width="31.85546875" style="127" customWidth="1"/>
    <col min="12546" max="12547" width="14.5703125" style="127" customWidth="1"/>
    <col min="12548" max="12548" width="10.28515625" style="127" customWidth="1"/>
    <col min="12549" max="12799" width="9.140625" style="127"/>
    <col min="12800" max="12800" width="4.7109375" style="127" customWidth="1"/>
    <col min="12801" max="12801" width="31.85546875" style="127" customWidth="1"/>
    <col min="12802" max="12803" width="14.5703125" style="127" customWidth="1"/>
    <col min="12804" max="12804" width="10.28515625" style="127" customWidth="1"/>
    <col min="12805" max="13055" width="9.140625" style="127"/>
    <col min="13056" max="13056" width="4.7109375" style="127" customWidth="1"/>
    <col min="13057" max="13057" width="31.85546875" style="127" customWidth="1"/>
    <col min="13058" max="13059" width="14.5703125" style="127" customWidth="1"/>
    <col min="13060" max="13060" width="10.28515625" style="127" customWidth="1"/>
    <col min="13061" max="13311" width="9.140625" style="127"/>
    <col min="13312" max="13312" width="4.7109375" style="127" customWidth="1"/>
    <col min="13313" max="13313" width="31.85546875" style="127" customWidth="1"/>
    <col min="13314" max="13315" width="14.5703125" style="127" customWidth="1"/>
    <col min="13316" max="13316" width="10.28515625" style="127" customWidth="1"/>
    <col min="13317" max="13567" width="9.140625" style="127"/>
    <col min="13568" max="13568" width="4.7109375" style="127" customWidth="1"/>
    <col min="13569" max="13569" width="31.85546875" style="127" customWidth="1"/>
    <col min="13570" max="13571" width="14.5703125" style="127" customWidth="1"/>
    <col min="13572" max="13572" width="10.28515625" style="127" customWidth="1"/>
    <col min="13573" max="13823" width="9.140625" style="127"/>
    <col min="13824" max="13824" width="4.7109375" style="127" customWidth="1"/>
    <col min="13825" max="13825" width="31.85546875" style="127" customWidth="1"/>
    <col min="13826" max="13827" width="14.5703125" style="127" customWidth="1"/>
    <col min="13828" max="13828" width="10.28515625" style="127" customWidth="1"/>
    <col min="13829" max="14079" width="9.140625" style="127"/>
    <col min="14080" max="14080" width="4.7109375" style="127" customWidth="1"/>
    <col min="14081" max="14081" width="31.85546875" style="127" customWidth="1"/>
    <col min="14082" max="14083" width="14.5703125" style="127" customWidth="1"/>
    <col min="14084" max="14084" width="10.28515625" style="127" customWidth="1"/>
    <col min="14085" max="14335" width="9.140625" style="127"/>
    <col min="14336" max="14336" width="4.7109375" style="127" customWidth="1"/>
    <col min="14337" max="14337" width="31.85546875" style="127" customWidth="1"/>
    <col min="14338" max="14339" width="14.5703125" style="127" customWidth="1"/>
    <col min="14340" max="14340" width="10.28515625" style="127" customWidth="1"/>
    <col min="14341" max="14591" width="9.140625" style="127"/>
    <col min="14592" max="14592" width="4.7109375" style="127" customWidth="1"/>
    <col min="14593" max="14593" width="31.85546875" style="127" customWidth="1"/>
    <col min="14594" max="14595" width="14.5703125" style="127" customWidth="1"/>
    <col min="14596" max="14596" width="10.28515625" style="127" customWidth="1"/>
    <col min="14597" max="14847" width="9.140625" style="127"/>
    <col min="14848" max="14848" width="4.7109375" style="127" customWidth="1"/>
    <col min="14849" max="14849" width="31.85546875" style="127" customWidth="1"/>
    <col min="14850" max="14851" width="14.5703125" style="127" customWidth="1"/>
    <col min="14852" max="14852" width="10.28515625" style="127" customWidth="1"/>
    <col min="14853" max="15103" width="9.140625" style="127"/>
    <col min="15104" max="15104" width="4.7109375" style="127" customWidth="1"/>
    <col min="15105" max="15105" width="31.85546875" style="127" customWidth="1"/>
    <col min="15106" max="15107" width="14.5703125" style="127" customWidth="1"/>
    <col min="15108" max="15108" width="10.28515625" style="127" customWidth="1"/>
    <col min="15109" max="15359" width="9.140625" style="127"/>
    <col min="15360" max="15360" width="4.7109375" style="127" customWidth="1"/>
    <col min="15361" max="15361" width="31.85546875" style="127" customWidth="1"/>
    <col min="15362" max="15363" width="14.5703125" style="127" customWidth="1"/>
    <col min="15364" max="15364" width="10.28515625" style="127" customWidth="1"/>
    <col min="15365" max="15615" width="9.140625" style="127"/>
    <col min="15616" max="15616" width="4.7109375" style="127" customWidth="1"/>
    <col min="15617" max="15617" width="31.85546875" style="127" customWidth="1"/>
    <col min="15618" max="15619" width="14.5703125" style="127" customWidth="1"/>
    <col min="15620" max="15620" width="10.28515625" style="127" customWidth="1"/>
    <col min="15621" max="15871" width="9.140625" style="127"/>
    <col min="15872" max="15872" width="4.7109375" style="127" customWidth="1"/>
    <col min="15873" max="15873" width="31.85546875" style="127" customWidth="1"/>
    <col min="15874" max="15875" width="14.5703125" style="127" customWidth="1"/>
    <col min="15876" max="15876" width="10.28515625" style="127" customWidth="1"/>
    <col min="15877" max="16127" width="9.140625" style="127"/>
    <col min="16128" max="16128" width="4.7109375" style="127" customWidth="1"/>
    <col min="16129" max="16129" width="31.85546875" style="127" customWidth="1"/>
    <col min="16130" max="16131" width="14.5703125" style="127" customWidth="1"/>
    <col min="16132" max="16132" width="10.28515625" style="127" customWidth="1"/>
    <col min="16133" max="16384" width="9.140625" style="127"/>
  </cols>
  <sheetData>
    <row r="1" spans="2:7" x14ac:dyDescent="0.2">
      <c r="D1" s="128"/>
      <c r="G1" s="135" t="s">
        <v>778</v>
      </c>
    </row>
    <row r="2" spans="2:7" x14ac:dyDescent="0.25">
      <c r="D2" s="128"/>
      <c r="G2" s="141" t="s">
        <v>1024</v>
      </c>
    </row>
    <row r="3" spans="2:7" x14ac:dyDescent="0.25">
      <c r="D3" s="128"/>
      <c r="G3" s="141" t="s">
        <v>755</v>
      </c>
    </row>
    <row r="4" spans="2:7" x14ac:dyDescent="0.25">
      <c r="D4" s="128"/>
      <c r="G4" s="141" t="s">
        <v>457</v>
      </c>
    </row>
    <row r="5" spans="2:7" x14ac:dyDescent="0.2">
      <c r="D5" s="128"/>
      <c r="G5" s="135" t="s">
        <v>901</v>
      </c>
    </row>
    <row r="6" spans="2:7" x14ac:dyDescent="0.2">
      <c r="D6" s="128"/>
      <c r="G6" s="135" t="s">
        <v>1025</v>
      </c>
    </row>
    <row r="7" spans="2:7" x14ac:dyDescent="0.2">
      <c r="C7" s="129"/>
      <c r="D7" s="128"/>
      <c r="G7" s="135" t="s">
        <v>457</v>
      </c>
    </row>
    <row r="8" spans="2:7" x14ac:dyDescent="0.2">
      <c r="D8" s="128"/>
      <c r="G8" s="135" t="s">
        <v>902</v>
      </c>
    </row>
    <row r="10" spans="2:7" ht="78.75" customHeight="1" x14ac:dyDescent="0.2">
      <c r="B10" s="402" t="s">
        <v>929</v>
      </c>
      <c r="C10" s="402"/>
      <c r="D10" s="402"/>
      <c r="E10" s="402"/>
    </row>
    <row r="11" spans="2:7" x14ac:dyDescent="0.25">
      <c r="B11" s="412"/>
      <c r="C11" s="412"/>
      <c r="D11" s="118" t="s">
        <v>689</v>
      </c>
    </row>
    <row r="12" spans="2:7" s="145" customFormat="1" ht="31.5" x14ac:dyDescent="0.2">
      <c r="B12" s="115" t="s">
        <v>690</v>
      </c>
      <c r="C12" s="115" t="s">
        <v>691</v>
      </c>
      <c r="D12" s="115" t="s">
        <v>782</v>
      </c>
    </row>
    <row r="13" spans="2:7" x14ac:dyDescent="0.2">
      <c r="B13" s="132" t="s">
        <v>758</v>
      </c>
      <c r="C13" s="132" t="s">
        <v>694</v>
      </c>
      <c r="D13" s="132">
        <v>66.497</v>
      </c>
    </row>
    <row r="14" spans="2:7" x14ac:dyDescent="0.2">
      <c r="B14" s="131"/>
      <c r="C14" s="131" t="s">
        <v>703</v>
      </c>
      <c r="D14" s="131">
        <f>D13</f>
        <v>66.497</v>
      </c>
    </row>
  </sheetData>
  <mergeCells count="2">
    <mergeCell ref="B10:E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28"/>
  <sheetViews>
    <sheetView view="pageBreakPreview" zoomScale="60" zoomScaleNormal="100" workbookViewId="0">
      <selection activeCell="A20" sqref="A20"/>
    </sheetView>
  </sheetViews>
  <sheetFormatPr defaultRowHeight="15.75" x14ac:dyDescent="0.2"/>
  <cols>
    <col min="1" max="1" width="54" style="156" customWidth="1"/>
    <col min="2" max="2" width="29.85546875" style="156" customWidth="1"/>
    <col min="3" max="4" width="16" style="156" customWidth="1"/>
    <col min="5" max="256" width="9.140625" style="120"/>
    <col min="257" max="257" width="75.140625" style="120" customWidth="1"/>
    <col min="258" max="258" width="14.85546875" style="120" customWidth="1"/>
    <col min="259" max="259" width="16" style="120" customWidth="1"/>
    <col min="260" max="512" width="9.140625" style="120"/>
    <col min="513" max="513" width="75.140625" style="120" customWidth="1"/>
    <col min="514" max="514" width="14.85546875" style="120" customWidth="1"/>
    <col min="515" max="515" width="16" style="120" customWidth="1"/>
    <col min="516" max="768" width="9.140625" style="120"/>
    <col min="769" max="769" width="75.140625" style="120" customWidth="1"/>
    <col min="770" max="770" width="14.85546875" style="120" customWidth="1"/>
    <col min="771" max="771" width="16" style="120" customWidth="1"/>
    <col min="772" max="1024" width="9.140625" style="120"/>
    <col min="1025" max="1025" width="75.140625" style="120" customWidth="1"/>
    <col min="1026" max="1026" width="14.85546875" style="120" customWidth="1"/>
    <col min="1027" max="1027" width="16" style="120" customWidth="1"/>
    <col min="1028" max="1280" width="9.140625" style="120"/>
    <col min="1281" max="1281" width="75.140625" style="120" customWidth="1"/>
    <col min="1282" max="1282" width="14.85546875" style="120" customWidth="1"/>
    <col min="1283" max="1283" width="16" style="120" customWidth="1"/>
    <col min="1284" max="1536" width="9.140625" style="120"/>
    <col min="1537" max="1537" width="75.140625" style="120" customWidth="1"/>
    <col min="1538" max="1538" width="14.85546875" style="120" customWidth="1"/>
    <col min="1539" max="1539" width="16" style="120" customWidth="1"/>
    <col min="1540" max="1792" width="9.140625" style="120"/>
    <col min="1793" max="1793" width="75.140625" style="120" customWidth="1"/>
    <col min="1794" max="1794" width="14.85546875" style="120" customWidth="1"/>
    <col min="1795" max="1795" width="16" style="120" customWidth="1"/>
    <col min="1796" max="2048" width="9.140625" style="120"/>
    <col min="2049" max="2049" width="75.140625" style="120" customWidth="1"/>
    <col min="2050" max="2050" width="14.85546875" style="120" customWidth="1"/>
    <col min="2051" max="2051" width="16" style="120" customWidth="1"/>
    <col min="2052" max="2304" width="9.140625" style="120"/>
    <col min="2305" max="2305" width="75.140625" style="120" customWidth="1"/>
    <col min="2306" max="2306" width="14.85546875" style="120" customWidth="1"/>
    <col min="2307" max="2307" width="16" style="120" customWidth="1"/>
    <col min="2308" max="2560" width="9.140625" style="120"/>
    <col min="2561" max="2561" width="75.140625" style="120" customWidth="1"/>
    <col min="2562" max="2562" width="14.85546875" style="120" customWidth="1"/>
    <col min="2563" max="2563" width="16" style="120" customWidth="1"/>
    <col min="2564" max="2816" width="9.140625" style="120"/>
    <col min="2817" max="2817" width="75.140625" style="120" customWidth="1"/>
    <col min="2818" max="2818" width="14.85546875" style="120" customWidth="1"/>
    <col min="2819" max="2819" width="16" style="120" customWidth="1"/>
    <col min="2820" max="3072" width="9.140625" style="120"/>
    <col min="3073" max="3073" width="75.140625" style="120" customWidth="1"/>
    <col min="3074" max="3074" width="14.85546875" style="120" customWidth="1"/>
    <col min="3075" max="3075" width="16" style="120" customWidth="1"/>
    <col min="3076" max="3328" width="9.140625" style="120"/>
    <col min="3329" max="3329" width="75.140625" style="120" customWidth="1"/>
    <col min="3330" max="3330" width="14.85546875" style="120" customWidth="1"/>
    <col min="3331" max="3331" width="16" style="120" customWidth="1"/>
    <col min="3332" max="3584" width="9.140625" style="120"/>
    <col min="3585" max="3585" width="75.140625" style="120" customWidth="1"/>
    <col min="3586" max="3586" width="14.85546875" style="120" customWidth="1"/>
    <col min="3587" max="3587" width="16" style="120" customWidth="1"/>
    <col min="3588" max="3840" width="9.140625" style="120"/>
    <col min="3841" max="3841" width="75.140625" style="120" customWidth="1"/>
    <col min="3842" max="3842" width="14.85546875" style="120" customWidth="1"/>
    <col min="3843" max="3843" width="16" style="120" customWidth="1"/>
    <col min="3844" max="4096" width="9.140625" style="120"/>
    <col min="4097" max="4097" width="75.140625" style="120" customWidth="1"/>
    <col min="4098" max="4098" width="14.85546875" style="120" customWidth="1"/>
    <col min="4099" max="4099" width="16" style="120" customWidth="1"/>
    <col min="4100" max="4352" width="9.140625" style="120"/>
    <col min="4353" max="4353" width="75.140625" style="120" customWidth="1"/>
    <col min="4354" max="4354" width="14.85546875" style="120" customWidth="1"/>
    <col min="4355" max="4355" width="16" style="120" customWidth="1"/>
    <col min="4356" max="4608" width="9.140625" style="120"/>
    <col min="4609" max="4609" width="75.140625" style="120" customWidth="1"/>
    <col min="4610" max="4610" width="14.85546875" style="120" customWidth="1"/>
    <col min="4611" max="4611" width="16" style="120" customWidth="1"/>
    <col min="4612" max="4864" width="9.140625" style="120"/>
    <col min="4865" max="4865" width="75.140625" style="120" customWidth="1"/>
    <col min="4866" max="4866" width="14.85546875" style="120" customWidth="1"/>
    <col min="4867" max="4867" width="16" style="120" customWidth="1"/>
    <col min="4868" max="5120" width="9.140625" style="120"/>
    <col min="5121" max="5121" width="75.140625" style="120" customWidth="1"/>
    <col min="5122" max="5122" width="14.85546875" style="120" customWidth="1"/>
    <col min="5123" max="5123" width="16" style="120" customWidth="1"/>
    <col min="5124" max="5376" width="9.140625" style="120"/>
    <col min="5377" max="5377" width="75.140625" style="120" customWidth="1"/>
    <col min="5378" max="5378" width="14.85546875" style="120" customWidth="1"/>
    <col min="5379" max="5379" width="16" style="120" customWidth="1"/>
    <col min="5380" max="5632" width="9.140625" style="120"/>
    <col min="5633" max="5633" width="75.140625" style="120" customWidth="1"/>
    <col min="5634" max="5634" width="14.85546875" style="120" customWidth="1"/>
    <col min="5635" max="5635" width="16" style="120" customWidth="1"/>
    <col min="5636" max="5888" width="9.140625" style="120"/>
    <col min="5889" max="5889" width="75.140625" style="120" customWidth="1"/>
    <col min="5890" max="5890" width="14.85546875" style="120" customWidth="1"/>
    <col min="5891" max="5891" width="16" style="120" customWidth="1"/>
    <col min="5892" max="6144" width="9.140625" style="120"/>
    <col min="6145" max="6145" width="75.140625" style="120" customWidth="1"/>
    <col min="6146" max="6146" width="14.85546875" style="120" customWidth="1"/>
    <col min="6147" max="6147" width="16" style="120" customWidth="1"/>
    <col min="6148" max="6400" width="9.140625" style="120"/>
    <col min="6401" max="6401" width="75.140625" style="120" customWidth="1"/>
    <col min="6402" max="6402" width="14.85546875" style="120" customWidth="1"/>
    <col min="6403" max="6403" width="16" style="120" customWidth="1"/>
    <col min="6404" max="6656" width="9.140625" style="120"/>
    <col min="6657" max="6657" width="75.140625" style="120" customWidth="1"/>
    <col min="6658" max="6658" width="14.85546875" style="120" customWidth="1"/>
    <col min="6659" max="6659" width="16" style="120" customWidth="1"/>
    <col min="6660" max="6912" width="9.140625" style="120"/>
    <col min="6913" max="6913" width="75.140625" style="120" customWidth="1"/>
    <col min="6914" max="6914" width="14.85546875" style="120" customWidth="1"/>
    <col min="6915" max="6915" width="16" style="120" customWidth="1"/>
    <col min="6916" max="7168" width="9.140625" style="120"/>
    <col min="7169" max="7169" width="75.140625" style="120" customWidth="1"/>
    <col min="7170" max="7170" width="14.85546875" style="120" customWidth="1"/>
    <col min="7171" max="7171" width="16" style="120" customWidth="1"/>
    <col min="7172" max="7424" width="9.140625" style="120"/>
    <col min="7425" max="7425" width="75.140625" style="120" customWidth="1"/>
    <col min="7426" max="7426" width="14.85546875" style="120" customWidth="1"/>
    <col min="7427" max="7427" width="16" style="120" customWidth="1"/>
    <col min="7428" max="7680" width="9.140625" style="120"/>
    <col min="7681" max="7681" width="75.140625" style="120" customWidth="1"/>
    <col min="7682" max="7682" width="14.85546875" style="120" customWidth="1"/>
    <col min="7683" max="7683" width="16" style="120" customWidth="1"/>
    <col min="7684" max="7936" width="9.140625" style="120"/>
    <col min="7937" max="7937" width="75.140625" style="120" customWidth="1"/>
    <col min="7938" max="7938" width="14.85546875" style="120" customWidth="1"/>
    <col min="7939" max="7939" width="16" style="120" customWidth="1"/>
    <col min="7940" max="8192" width="9.140625" style="120"/>
    <col min="8193" max="8193" width="75.140625" style="120" customWidth="1"/>
    <col min="8194" max="8194" width="14.85546875" style="120" customWidth="1"/>
    <col min="8195" max="8195" width="16" style="120" customWidth="1"/>
    <col min="8196" max="8448" width="9.140625" style="120"/>
    <col min="8449" max="8449" width="75.140625" style="120" customWidth="1"/>
    <col min="8450" max="8450" width="14.85546875" style="120" customWidth="1"/>
    <col min="8451" max="8451" width="16" style="120" customWidth="1"/>
    <col min="8452" max="8704" width="9.140625" style="120"/>
    <col min="8705" max="8705" width="75.140625" style="120" customWidth="1"/>
    <col min="8706" max="8706" width="14.85546875" style="120" customWidth="1"/>
    <col min="8707" max="8707" width="16" style="120" customWidth="1"/>
    <col min="8708" max="8960" width="9.140625" style="120"/>
    <col min="8961" max="8961" width="75.140625" style="120" customWidth="1"/>
    <col min="8962" max="8962" width="14.85546875" style="120" customWidth="1"/>
    <col min="8963" max="8963" width="16" style="120" customWidth="1"/>
    <col min="8964" max="9216" width="9.140625" style="120"/>
    <col min="9217" max="9217" width="75.140625" style="120" customWidth="1"/>
    <col min="9218" max="9218" width="14.85546875" style="120" customWidth="1"/>
    <col min="9219" max="9219" width="16" style="120" customWidth="1"/>
    <col min="9220" max="9472" width="9.140625" style="120"/>
    <col min="9473" max="9473" width="75.140625" style="120" customWidth="1"/>
    <col min="9474" max="9474" width="14.85546875" style="120" customWidth="1"/>
    <col min="9475" max="9475" width="16" style="120" customWidth="1"/>
    <col min="9476" max="9728" width="9.140625" style="120"/>
    <col min="9729" max="9729" width="75.140625" style="120" customWidth="1"/>
    <col min="9730" max="9730" width="14.85546875" style="120" customWidth="1"/>
    <col min="9731" max="9731" width="16" style="120" customWidth="1"/>
    <col min="9732" max="9984" width="9.140625" style="120"/>
    <col min="9985" max="9985" width="75.140625" style="120" customWidth="1"/>
    <col min="9986" max="9986" width="14.85546875" style="120" customWidth="1"/>
    <col min="9987" max="9987" width="16" style="120" customWidth="1"/>
    <col min="9988" max="10240" width="9.140625" style="120"/>
    <col min="10241" max="10241" width="75.140625" style="120" customWidth="1"/>
    <col min="10242" max="10242" width="14.85546875" style="120" customWidth="1"/>
    <col min="10243" max="10243" width="16" style="120" customWidth="1"/>
    <col min="10244" max="10496" width="9.140625" style="120"/>
    <col min="10497" max="10497" width="75.140625" style="120" customWidth="1"/>
    <col min="10498" max="10498" width="14.85546875" style="120" customWidth="1"/>
    <col min="10499" max="10499" width="16" style="120" customWidth="1"/>
    <col min="10500" max="10752" width="9.140625" style="120"/>
    <col min="10753" max="10753" width="75.140625" style="120" customWidth="1"/>
    <col min="10754" max="10754" width="14.85546875" style="120" customWidth="1"/>
    <col min="10755" max="10755" width="16" style="120" customWidth="1"/>
    <col min="10756" max="11008" width="9.140625" style="120"/>
    <col min="11009" max="11009" width="75.140625" style="120" customWidth="1"/>
    <col min="11010" max="11010" width="14.85546875" style="120" customWidth="1"/>
    <col min="11011" max="11011" width="16" style="120" customWidth="1"/>
    <col min="11012" max="11264" width="9.140625" style="120"/>
    <col min="11265" max="11265" width="75.140625" style="120" customWidth="1"/>
    <col min="11266" max="11266" width="14.85546875" style="120" customWidth="1"/>
    <col min="11267" max="11267" width="16" style="120" customWidth="1"/>
    <col min="11268" max="11520" width="9.140625" style="120"/>
    <col min="11521" max="11521" width="75.140625" style="120" customWidth="1"/>
    <col min="11522" max="11522" width="14.85546875" style="120" customWidth="1"/>
    <col min="11523" max="11523" width="16" style="120" customWidth="1"/>
    <col min="11524" max="11776" width="9.140625" style="120"/>
    <col min="11777" max="11777" width="75.140625" style="120" customWidth="1"/>
    <col min="11778" max="11778" width="14.85546875" style="120" customWidth="1"/>
    <col min="11779" max="11779" width="16" style="120" customWidth="1"/>
    <col min="11780" max="12032" width="9.140625" style="120"/>
    <col min="12033" max="12033" width="75.140625" style="120" customWidth="1"/>
    <col min="12034" max="12034" width="14.85546875" style="120" customWidth="1"/>
    <col min="12035" max="12035" width="16" style="120" customWidth="1"/>
    <col min="12036" max="12288" width="9.140625" style="120"/>
    <col min="12289" max="12289" width="75.140625" style="120" customWidth="1"/>
    <col min="12290" max="12290" width="14.85546875" style="120" customWidth="1"/>
    <col min="12291" max="12291" width="16" style="120" customWidth="1"/>
    <col min="12292" max="12544" width="9.140625" style="120"/>
    <col min="12545" max="12545" width="75.140625" style="120" customWidth="1"/>
    <col min="12546" max="12546" width="14.85546875" style="120" customWidth="1"/>
    <col min="12547" max="12547" width="16" style="120" customWidth="1"/>
    <col min="12548" max="12800" width="9.140625" style="120"/>
    <col min="12801" max="12801" width="75.140625" style="120" customWidth="1"/>
    <col min="12802" max="12802" width="14.85546875" style="120" customWidth="1"/>
    <col min="12803" max="12803" width="16" style="120" customWidth="1"/>
    <col min="12804" max="13056" width="9.140625" style="120"/>
    <col min="13057" max="13057" width="75.140625" style="120" customWidth="1"/>
    <col min="13058" max="13058" width="14.85546875" style="120" customWidth="1"/>
    <col min="13059" max="13059" width="16" style="120" customWidth="1"/>
    <col min="13060" max="13312" width="9.140625" style="120"/>
    <col min="13313" max="13313" width="75.140625" style="120" customWidth="1"/>
    <col min="13314" max="13314" width="14.85546875" style="120" customWidth="1"/>
    <col min="13315" max="13315" width="16" style="120" customWidth="1"/>
    <col min="13316" max="13568" width="9.140625" style="120"/>
    <col min="13569" max="13569" width="75.140625" style="120" customWidth="1"/>
    <col min="13570" max="13570" width="14.85546875" style="120" customWidth="1"/>
    <col min="13571" max="13571" width="16" style="120" customWidth="1"/>
    <col min="13572" max="13824" width="9.140625" style="120"/>
    <col min="13825" max="13825" width="75.140625" style="120" customWidth="1"/>
    <col min="13826" max="13826" width="14.85546875" style="120" customWidth="1"/>
    <col min="13827" max="13827" width="16" style="120" customWidth="1"/>
    <col min="13828" max="14080" width="9.140625" style="120"/>
    <col min="14081" max="14081" width="75.140625" style="120" customWidth="1"/>
    <col min="14082" max="14082" width="14.85546875" style="120" customWidth="1"/>
    <col min="14083" max="14083" width="16" style="120" customWidth="1"/>
    <col min="14084" max="14336" width="9.140625" style="120"/>
    <col min="14337" max="14337" width="75.140625" style="120" customWidth="1"/>
    <col min="14338" max="14338" width="14.85546875" style="120" customWidth="1"/>
    <col min="14339" max="14339" width="16" style="120" customWidth="1"/>
    <col min="14340" max="14592" width="9.140625" style="120"/>
    <col min="14593" max="14593" width="75.140625" style="120" customWidth="1"/>
    <col min="14594" max="14594" width="14.85546875" style="120" customWidth="1"/>
    <col min="14595" max="14595" width="16" style="120" customWidth="1"/>
    <col min="14596" max="14848" width="9.140625" style="120"/>
    <col min="14849" max="14849" width="75.140625" style="120" customWidth="1"/>
    <col min="14850" max="14850" width="14.85546875" style="120" customWidth="1"/>
    <col min="14851" max="14851" width="16" style="120" customWidth="1"/>
    <col min="14852" max="15104" width="9.140625" style="120"/>
    <col min="15105" max="15105" width="75.140625" style="120" customWidth="1"/>
    <col min="15106" max="15106" width="14.85546875" style="120" customWidth="1"/>
    <col min="15107" max="15107" width="16" style="120" customWidth="1"/>
    <col min="15108" max="15360" width="9.140625" style="120"/>
    <col min="15361" max="15361" width="75.140625" style="120" customWidth="1"/>
    <col min="15362" max="15362" width="14.85546875" style="120" customWidth="1"/>
    <col min="15363" max="15363" width="16" style="120" customWidth="1"/>
    <col min="15364" max="15616" width="9.140625" style="120"/>
    <col min="15617" max="15617" width="75.140625" style="120" customWidth="1"/>
    <col min="15618" max="15618" width="14.85546875" style="120" customWidth="1"/>
    <col min="15619" max="15619" width="16" style="120" customWidth="1"/>
    <col min="15620" max="15872" width="9.140625" style="120"/>
    <col min="15873" max="15873" width="75.140625" style="120" customWidth="1"/>
    <col min="15874" max="15874" width="14.85546875" style="120" customWidth="1"/>
    <col min="15875" max="15875" width="16" style="120" customWidth="1"/>
    <col min="15876" max="16128" width="9.140625" style="120"/>
    <col min="16129" max="16129" width="75.140625" style="120" customWidth="1"/>
    <col min="16130" max="16130" width="14.85546875" style="120" customWidth="1"/>
    <col min="16131" max="16131" width="16" style="120" customWidth="1"/>
    <col min="16132" max="16384" width="9.140625" style="120"/>
  </cols>
  <sheetData>
    <row r="1" spans="1:5" x14ac:dyDescent="0.2">
      <c r="A1" s="160"/>
      <c r="B1" s="160"/>
      <c r="C1" s="128"/>
      <c r="D1" s="135" t="s">
        <v>774</v>
      </c>
    </row>
    <row r="2" spans="1:5" x14ac:dyDescent="0.2">
      <c r="A2" s="160"/>
      <c r="B2" s="160"/>
      <c r="C2" s="128"/>
      <c r="D2" s="128" t="s">
        <v>1024</v>
      </c>
    </row>
    <row r="3" spans="1:5" x14ac:dyDescent="0.2">
      <c r="A3" s="160"/>
      <c r="B3" s="160"/>
      <c r="C3" s="128"/>
      <c r="D3" s="135" t="s">
        <v>755</v>
      </c>
    </row>
    <row r="4" spans="1:5" x14ac:dyDescent="0.2">
      <c r="A4" s="160"/>
      <c r="B4" s="160"/>
      <c r="C4" s="128"/>
      <c r="D4" s="135" t="s">
        <v>457</v>
      </c>
    </row>
    <row r="5" spans="1:5" x14ac:dyDescent="0.2">
      <c r="A5" s="160"/>
      <c r="B5" s="160"/>
      <c r="C5" s="128"/>
      <c r="D5" s="135" t="s">
        <v>901</v>
      </c>
    </row>
    <row r="6" spans="1:5" x14ac:dyDescent="0.2">
      <c r="A6" s="160"/>
      <c r="B6" s="160"/>
      <c r="C6" s="128" t="s">
        <v>1025</v>
      </c>
      <c r="D6" s="135" t="s">
        <v>903</v>
      </c>
    </row>
    <row r="7" spans="1:5" x14ac:dyDescent="0.2">
      <c r="A7" s="160"/>
      <c r="B7" s="160"/>
      <c r="C7" s="128"/>
      <c r="D7" s="135" t="s">
        <v>457</v>
      </c>
    </row>
    <row r="8" spans="1:5" x14ac:dyDescent="0.2">
      <c r="A8" s="160"/>
      <c r="B8" s="160"/>
      <c r="C8" s="128"/>
      <c r="D8" s="135" t="s">
        <v>902</v>
      </c>
    </row>
    <row r="9" spans="1:5" x14ac:dyDescent="0.2">
      <c r="B9" s="384"/>
      <c r="C9" s="384"/>
      <c r="D9" s="120"/>
    </row>
    <row r="10" spans="1:5" ht="12.75" customHeight="1" x14ac:dyDescent="0.2">
      <c r="A10" s="385" t="s">
        <v>760</v>
      </c>
      <c r="B10" s="385"/>
      <c r="C10" s="385"/>
      <c r="D10" s="138"/>
    </row>
    <row r="11" spans="1:5" ht="12.75" customHeight="1" x14ac:dyDescent="0.2">
      <c r="A11" s="385" t="s">
        <v>761</v>
      </c>
      <c r="B11" s="385"/>
      <c r="C11" s="385"/>
      <c r="D11" s="138"/>
      <c r="E11" s="156"/>
    </row>
    <row r="12" spans="1:5" ht="12.75" customHeight="1" x14ac:dyDescent="0.2">
      <c r="A12" s="385" t="s">
        <v>907</v>
      </c>
      <c r="B12" s="385"/>
      <c r="C12" s="385"/>
      <c r="D12" s="120"/>
    </row>
    <row r="13" spans="1:5" ht="12.75" customHeight="1" x14ac:dyDescent="0.2">
      <c r="A13" s="130"/>
      <c r="B13" s="130"/>
      <c r="C13" s="130"/>
      <c r="D13" s="130"/>
    </row>
    <row r="14" spans="1:5" x14ac:dyDescent="0.2">
      <c r="A14" s="152"/>
      <c r="B14" s="164"/>
      <c r="C14" s="152"/>
      <c r="D14" s="152" t="s">
        <v>783</v>
      </c>
    </row>
    <row r="15" spans="1:5" ht="31.5" x14ac:dyDescent="0.2">
      <c r="A15" s="161" t="s">
        <v>63</v>
      </c>
      <c r="B15" s="161" t="s">
        <v>762</v>
      </c>
      <c r="C15" s="165" t="s">
        <v>752</v>
      </c>
      <c r="D15" s="161" t="s">
        <v>908</v>
      </c>
    </row>
    <row r="16" spans="1:5" x14ac:dyDescent="0.2">
      <c r="A16" s="168">
        <v>1</v>
      </c>
      <c r="B16" s="168">
        <v>2</v>
      </c>
      <c r="C16" s="168">
        <v>3</v>
      </c>
      <c r="D16" s="168">
        <v>4</v>
      </c>
    </row>
    <row r="17" spans="1:4" ht="31.5" x14ac:dyDescent="0.2">
      <c r="A17" s="162" t="s">
        <v>763</v>
      </c>
      <c r="B17" s="157" t="s">
        <v>764</v>
      </c>
      <c r="C17" s="121">
        <v>0</v>
      </c>
      <c r="D17" s="121">
        <v>0</v>
      </c>
    </row>
    <row r="18" spans="1:4" x14ac:dyDescent="0.2">
      <c r="A18" s="162" t="s">
        <v>765</v>
      </c>
      <c r="B18" s="158"/>
      <c r="C18" s="122"/>
      <c r="D18" s="122"/>
    </row>
    <row r="19" spans="1:4" ht="47.25" x14ac:dyDescent="0.2">
      <c r="A19" s="163" t="s">
        <v>766</v>
      </c>
      <c r="B19" s="157" t="s">
        <v>767</v>
      </c>
      <c r="C19" s="122">
        <v>0</v>
      </c>
      <c r="D19" s="122">
        <v>0</v>
      </c>
    </row>
    <row r="20" spans="1:4" ht="63" x14ac:dyDescent="0.2">
      <c r="A20" s="163" t="s">
        <v>768</v>
      </c>
      <c r="B20" s="157" t="s">
        <v>769</v>
      </c>
      <c r="C20" s="122">
        <v>0</v>
      </c>
      <c r="D20" s="122">
        <v>0</v>
      </c>
    </row>
    <row r="21" spans="1:4" ht="63" x14ac:dyDescent="0.2">
      <c r="A21" s="163" t="s">
        <v>770</v>
      </c>
      <c r="B21" s="157" t="s">
        <v>771</v>
      </c>
      <c r="C21" s="122">
        <v>0</v>
      </c>
      <c r="D21" s="122">
        <v>0</v>
      </c>
    </row>
    <row r="22" spans="1:4" ht="63" x14ac:dyDescent="0.2">
      <c r="A22" s="163" t="s">
        <v>772</v>
      </c>
      <c r="B22" s="157" t="s">
        <v>773</v>
      </c>
      <c r="C22" s="122">
        <v>0</v>
      </c>
      <c r="D22" s="122">
        <v>0</v>
      </c>
    </row>
    <row r="23" spans="1:4" x14ac:dyDescent="0.2">
      <c r="A23" s="166"/>
    </row>
    <row r="24" spans="1:4" x14ac:dyDescent="0.2">
      <c r="A24" s="166"/>
    </row>
    <row r="25" spans="1:4" x14ac:dyDescent="0.2">
      <c r="A25" s="166"/>
    </row>
    <row r="26" spans="1:4" x14ac:dyDescent="0.2">
      <c r="A26" s="167"/>
    </row>
    <row r="27" spans="1:4" x14ac:dyDescent="0.2">
      <c r="A27" s="167"/>
    </row>
    <row r="28" spans="1:4" x14ac:dyDescent="0.2">
      <c r="A28" s="167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view="pageBreakPreview" zoomScale="60" zoomScaleNormal="100" workbookViewId="0">
      <selection activeCell="AA56" sqref="AA56"/>
    </sheetView>
  </sheetViews>
  <sheetFormatPr defaultRowHeight="15.75" x14ac:dyDescent="0.2"/>
  <cols>
    <col min="1" max="1" width="9.140625" style="127"/>
    <col min="2" max="2" width="4.7109375" style="127" customWidth="1"/>
    <col min="3" max="3" width="27.85546875" style="127" customWidth="1"/>
    <col min="4" max="4" width="14.5703125" style="127" customWidth="1"/>
    <col min="5" max="5" width="12.7109375" style="127" customWidth="1"/>
    <col min="6" max="256" width="9.140625" style="127"/>
    <col min="257" max="257" width="4.7109375" style="127" customWidth="1"/>
    <col min="258" max="258" width="31.85546875" style="127" customWidth="1"/>
    <col min="259" max="260" width="14.5703125" style="127" customWidth="1"/>
    <col min="261" max="261" width="10.28515625" style="127" customWidth="1"/>
    <col min="262" max="512" width="9.140625" style="127"/>
    <col min="513" max="513" width="4.7109375" style="127" customWidth="1"/>
    <col min="514" max="514" width="31.85546875" style="127" customWidth="1"/>
    <col min="515" max="516" width="14.5703125" style="127" customWidth="1"/>
    <col min="517" max="517" width="10.28515625" style="127" customWidth="1"/>
    <col min="518" max="768" width="9.140625" style="127"/>
    <col min="769" max="769" width="4.7109375" style="127" customWidth="1"/>
    <col min="770" max="770" width="31.85546875" style="127" customWidth="1"/>
    <col min="771" max="772" width="14.5703125" style="127" customWidth="1"/>
    <col min="773" max="773" width="10.28515625" style="127" customWidth="1"/>
    <col min="774" max="1024" width="9.140625" style="127"/>
    <col min="1025" max="1025" width="4.7109375" style="127" customWidth="1"/>
    <col min="1026" max="1026" width="31.85546875" style="127" customWidth="1"/>
    <col min="1027" max="1028" width="14.5703125" style="127" customWidth="1"/>
    <col min="1029" max="1029" width="10.28515625" style="127" customWidth="1"/>
    <col min="1030" max="1280" width="9.140625" style="127"/>
    <col min="1281" max="1281" width="4.7109375" style="127" customWidth="1"/>
    <col min="1282" max="1282" width="31.85546875" style="127" customWidth="1"/>
    <col min="1283" max="1284" width="14.5703125" style="127" customWidth="1"/>
    <col min="1285" max="1285" width="10.28515625" style="127" customWidth="1"/>
    <col min="1286" max="1536" width="9.140625" style="127"/>
    <col min="1537" max="1537" width="4.7109375" style="127" customWidth="1"/>
    <col min="1538" max="1538" width="31.85546875" style="127" customWidth="1"/>
    <col min="1539" max="1540" width="14.5703125" style="127" customWidth="1"/>
    <col min="1541" max="1541" width="10.28515625" style="127" customWidth="1"/>
    <col min="1542" max="1792" width="9.140625" style="127"/>
    <col min="1793" max="1793" width="4.7109375" style="127" customWidth="1"/>
    <col min="1794" max="1794" width="31.85546875" style="127" customWidth="1"/>
    <col min="1795" max="1796" width="14.5703125" style="127" customWidth="1"/>
    <col min="1797" max="1797" width="10.28515625" style="127" customWidth="1"/>
    <col min="1798" max="2048" width="9.140625" style="127"/>
    <col min="2049" max="2049" width="4.7109375" style="127" customWidth="1"/>
    <col min="2050" max="2050" width="31.85546875" style="127" customWidth="1"/>
    <col min="2051" max="2052" width="14.5703125" style="127" customWidth="1"/>
    <col min="2053" max="2053" width="10.28515625" style="127" customWidth="1"/>
    <col min="2054" max="2304" width="9.140625" style="127"/>
    <col min="2305" max="2305" width="4.7109375" style="127" customWidth="1"/>
    <col min="2306" max="2306" width="31.85546875" style="127" customWidth="1"/>
    <col min="2307" max="2308" width="14.5703125" style="127" customWidth="1"/>
    <col min="2309" max="2309" width="10.28515625" style="127" customWidth="1"/>
    <col min="2310" max="2560" width="9.140625" style="127"/>
    <col min="2561" max="2561" width="4.7109375" style="127" customWidth="1"/>
    <col min="2562" max="2562" width="31.85546875" style="127" customWidth="1"/>
    <col min="2563" max="2564" width="14.5703125" style="127" customWidth="1"/>
    <col min="2565" max="2565" width="10.28515625" style="127" customWidth="1"/>
    <col min="2566" max="2816" width="9.140625" style="127"/>
    <col min="2817" max="2817" width="4.7109375" style="127" customWidth="1"/>
    <col min="2818" max="2818" width="31.85546875" style="127" customWidth="1"/>
    <col min="2819" max="2820" width="14.5703125" style="127" customWidth="1"/>
    <col min="2821" max="2821" width="10.28515625" style="127" customWidth="1"/>
    <col min="2822" max="3072" width="9.140625" style="127"/>
    <col min="3073" max="3073" width="4.7109375" style="127" customWidth="1"/>
    <col min="3074" max="3074" width="31.85546875" style="127" customWidth="1"/>
    <col min="3075" max="3076" width="14.5703125" style="127" customWidth="1"/>
    <col min="3077" max="3077" width="10.28515625" style="127" customWidth="1"/>
    <col min="3078" max="3328" width="9.140625" style="127"/>
    <col min="3329" max="3329" width="4.7109375" style="127" customWidth="1"/>
    <col min="3330" max="3330" width="31.85546875" style="127" customWidth="1"/>
    <col min="3331" max="3332" width="14.5703125" style="127" customWidth="1"/>
    <col min="3333" max="3333" width="10.28515625" style="127" customWidth="1"/>
    <col min="3334" max="3584" width="9.140625" style="127"/>
    <col min="3585" max="3585" width="4.7109375" style="127" customWidth="1"/>
    <col min="3586" max="3586" width="31.85546875" style="127" customWidth="1"/>
    <col min="3587" max="3588" width="14.5703125" style="127" customWidth="1"/>
    <col min="3589" max="3589" width="10.28515625" style="127" customWidth="1"/>
    <col min="3590" max="3840" width="9.140625" style="127"/>
    <col min="3841" max="3841" width="4.7109375" style="127" customWidth="1"/>
    <col min="3842" max="3842" width="31.85546875" style="127" customWidth="1"/>
    <col min="3843" max="3844" width="14.5703125" style="127" customWidth="1"/>
    <col min="3845" max="3845" width="10.28515625" style="127" customWidth="1"/>
    <col min="3846" max="4096" width="9.140625" style="127"/>
    <col min="4097" max="4097" width="4.7109375" style="127" customWidth="1"/>
    <col min="4098" max="4098" width="31.85546875" style="127" customWidth="1"/>
    <col min="4099" max="4100" width="14.5703125" style="127" customWidth="1"/>
    <col min="4101" max="4101" width="10.28515625" style="127" customWidth="1"/>
    <col min="4102" max="4352" width="9.140625" style="127"/>
    <col min="4353" max="4353" width="4.7109375" style="127" customWidth="1"/>
    <col min="4354" max="4354" width="31.85546875" style="127" customWidth="1"/>
    <col min="4355" max="4356" width="14.5703125" style="127" customWidth="1"/>
    <col min="4357" max="4357" width="10.28515625" style="127" customWidth="1"/>
    <col min="4358" max="4608" width="9.140625" style="127"/>
    <col min="4609" max="4609" width="4.7109375" style="127" customWidth="1"/>
    <col min="4610" max="4610" width="31.85546875" style="127" customWidth="1"/>
    <col min="4611" max="4612" width="14.5703125" style="127" customWidth="1"/>
    <col min="4613" max="4613" width="10.28515625" style="127" customWidth="1"/>
    <col min="4614" max="4864" width="9.140625" style="127"/>
    <col min="4865" max="4865" width="4.7109375" style="127" customWidth="1"/>
    <col min="4866" max="4866" width="31.85546875" style="127" customWidth="1"/>
    <col min="4867" max="4868" width="14.5703125" style="127" customWidth="1"/>
    <col min="4869" max="4869" width="10.28515625" style="127" customWidth="1"/>
    <col min="4870" max="5120" width="9.140625" style="127"/>
    <col min="5121" max="5121" width="4.7109375" style="127" customWidth="1"/>
    <col min="5122" max="5122" width="31.85546875" style="127" customWidth="1"/>
    <col min="5123" max="5124" width="14.5703125" style="127" customWidth="1"/>
    <col min="5125" max="5125" width="10.28515625" style="127" customWidth="1"/>
    <col min="5126" max="5376" width="9.140625" style="127"/>
    <col min="5377" max="5377" width="4.7109375" style="127" customWidth="1"/>
    <col min="5378" max="5378" width="31.85546875" style="127" customWidth="1"/>
    <col min="5379" max="5380" width="14.5703125" style="127" customWidth="1"/>
    <col min="5381" max="5381" width="10.28515625" style="127" customWidth="1"/>
    <col min="5382" max="5632" width="9.140625" style="127"/>
    <col min="5633" max="5633" width="4.7109375" style="127" customWidth="1"/>
    <col min="5634" max="5634" width="31.85546875" style="127" customWidth="1"/>
    <col min="5635" max="5636" width="14.5703125" style="127" customWidth="1"/>
    <col min="5637" max="5637" width="10.28515625" style="127" customWidth="1"/>
    <col min="5638" max="5888" width="9.140625" style="127"/>
    <col min="5889" max="5889" width="4.7109375" style="127" customWidth="1"/>
    <col min="5890" max="5890" width="31.85546875" style="127" customWidth="1"/>
    <col min="5891" max="5892" width="14.5703125" style="127" customWidth="1"/>
    <col min="5893" max="5893" width="10.28515625" style="127" customWidth="1"/>
    <col min="5894" max="6144" width="9.140625" style="127"/>
    <col min="6145" max="6145" width="4.7109375" style="127" customWidth="1"/>
    <col min="6146" max="6146" width="31.85546875" style="127" customWidth="1"/>
    <col min="6147" max="6148" width="14.5703125" style="127" customWidth="1"/>
    <col min="6149" max="6149" width="10.28515625" style="127" customWidth="1"/>
    <col min="6150" max="6400" width="9.140625" style="127"/>
    <col min="6401" max="6401" width="4.7109375" style="127" customWidth="1"/>
    <col min="6402" max="6402" width="31.85546875" style="127" customWidth="1"/>
    <col min="6403" max="6404" width="14.5703125" style="127" customWidth="1"/>
    <col min="6405" max="6405" width="10.28515625" style="127" customWidth="1"/>
    <col min="6406" max="6656" width="9.140625" style="127"/>
    <col min="6657" max="6657" width="4.7109375" style="127" customWidth="1"/>
    <col min="6658" max="6658" width="31.85546875" style="127" customWidth="1"/>
    <col min="6659" max="6660" width="14.5703125" style="127" customWidth="1"/>
    <col min="6661" max="6661" width="10.28515625" style="127" customWidth="1"/>
    <col min="6662" max="6912" width="9.140625" style="127"/>
    <col min="6913" max="6913" width="4.7109375" style="127" customWidth="1"/>
    <col min="6914" max="6914" width="31.85546875" style="127" customWidth="1"/>
    <col min="6915" max="6916" width="14.5703125" style="127" customWidth="1"/>
    <col min="6917" max="6917" width="10.28515625" style="127" customWidth="1"/>
    <col min="6918" max="7168" width="9.140625" style="127"/>
    <col min="7169" max="7169" width="4.7109375" style="127" customWidth="1"/>
    <col min="7170" max="7170" width="31.85546875" style="127" customWidth="1"/>
    <col min="7171" max="7172" width="14.5703125" style="127" customWidth="1"/>
    <col min="7173" max="7173" width="10.28515625" style="127" customWidth="1"/>
    <col min="7174" max="7424" width="9.140625" style="127"/>
    <col min="7425" max="7425" width="4.7109375" style="127" customWidth="1"/>
    <col min="7426" max="7426" width="31.85546875" style="127" customWidth="1"/>
    <col min="7427" max="7428" width="14.5703125" style="127" customWidth="1"/>
    <col min="7429" max="7429" width="10.28515625" style="127" customWidth="1"/>
    <col min="7430" max="7680" width="9.140625" style="127"/>
    <col min="7681" max="7681" width="4.7109375" style="127" customWidth="1"/>
    <col min="7682" max="7682" width="31.85546875" style="127" customWidth="1"/>
    <col min="7683" max="7684" width="14.5703125" style="127" customWidth="1"/>
    <col min="7685" max="7685" width="10.28515625" style="127" customWidth="1"/>
    <col min="7686" max="7936" width="9.140625" style="127"/>
    <col min="7937" max="7937" width="4.7109375" style="127" customWidth="1"/>
    <col min="7938" max="7938" width="31.85546875" style="127" customWidth="1"/>
    <col min="7939" max="7940" width="14.5703125" style="127" customWidth="1"/>
    <col min="7941" max="7941" width="10.28515625" style="127" customWidth="1"/>
    <col min="7942" max="8192" width="9.140625" style="127"/>
    <col min="8193" max="8193" width="4.7109375" style="127" customWidth="1"/>
    <col min="8194" max="8194" width="31.85546875" style="127" customWidth="1"/>
    <col min="8195" max="8196" width="14.5703125" style="127" customWidth="1"/>
    <col min="8197" max="8197" width="10.28515625" style="127" customWidth="1"/>
    <col min="8198" max="8448" width="9.140625" style="127"/>
    <col min="8449" max="8449" width="4.7109375" style="127" customWidth="1"/>
    <col min="8450" max="8450" width="31.85546875" style="127" customWidth="1"/>
    <col min="8451" max="8452" width="14.5703125" style="127" customWidth="1"/>
    <col min="8453" max="8453" width="10.28515625" style="127" customWidth="1"/>
    <col min="8454" max="8704" width="9.140625" style="127"/>
    <col min="8705" max="8705" width="4.7109375" style="127" customWidth="1"/>
    <col min="8706" max="8706" width="31.85546875" style="127" customWidth="1"/>
    <col min="8707" max="8708" width="14.5703125" style="127" customWidth="1"/>
    <col min="8709" max="8709" width="10.28515625" style="127" customWidth="1"/>
    <col min="8710" max="8960" width="9.140625" style="127"/>
    <col min="8961" max="8961" width="4.7109375" style="127" customWidth="1"/>
    <col min="8962" max="8962" width="31.85546875" style="127" customWidth="1"/>
    <col min="8963" max="8964" width="14.5703125" style="127" customWidth="1"/>
    <col min="8965" max="8965" width="10.28515625" style="127" customWidth="1"/>
    <col min="8966" max="9216" width="9.140625" style="127"/>
    <col min="9217" max="9217" width="4.7109375" style="127" customWidth="1"/>
    <col min="9218" max="9218" width="31.85546875" style="127" customWidth="1"/>
    <col min="9219" max="9220" width="14.5703125" style="127" customWidth="1"/>
    <col min="9221" max="9221" width="10.28515625" style="127" customWidth="1"/>
    <col min="9222" max="9472" width="9.140625" style="127"/>
    <col min="9473" max="9473" width="4.7109375" style="127" customWidth="1"/>
    <col min="9474" max="9474" width="31.85546875" style="127" customWidth="1"/>
    <col min="9475" max="9476" width="14.5703125" style="127" customWidth="1"/>
    <col min="9477" max="9477" width="10.28515625" style="127" customWidth="1"/>
    <col min="9478" max="9728" width="9.140625" style="127"/>
    <col min="9729" max="9729" width="4.7109375" style="127" customWidth="1"/>
    <col min="9730" max="9730" width="31.85546875" style="127" customWidth="1"/>
    <col min="9731" max="9732" width="14.5703125" style="127" customWidth="1"/>
    <col min="9733" max="9733" width="10.28515625" style="127" customWidth="1"/>
    <col min="9734" max="9984" width="9.140625" style="127"/>
    <col min="9985" max="9985" width="4.7109375" style="127" customWidth="1"/>
    <col min="9986" max="9986" width="31.85546875" style="127" customWidth="1"/>
    <col min="9987" max="9988" width="14.5703125" style="127" customWidth="1"/>
    <col min="9989" max="9989" width="10.28515625" style="127" customWidth="1"/>
    <col min="9990" max="10240" width="9.140625" style="127"/>
    <col min="10241" max="10241" width="4.7109375" style="127" customWidth="1"/>
    <col min="10242" max="10242" width="31.85546875" style="127" customWidth="1"/>
    <col min="10243" max="10244" width="14.5703125" style="127" customWidth="1"/>
    <col min="10245" max="10245" width="10.28515625" style="127" customWidth="1"/>
    <col min="10246" max="10496" width="9.140625" style="127"/>
    <col min="10497" max="10497" width="4.7109375" style="127" customWidth="1"/>
    <col min="10498" max="10498" width="31.85546875" style="127" customWidth="1"/>
    <col min="10499" max="10500" width="14.5703125" style="127" customWidth="1"/>
    <col min="10501" max="10501" width="10.28515625" style="127" customWidth="1"/>
    <col min="10502" max="10752" width="9.140625" style="127"/>
    <col min="10753" max="10753" width="4.7109375" style="127" customWidth="1"/>
    <col min="10754" max="10754" width="31.85546875" style="127" customWidth="1"/>
    <col min="10755" max="10756" width="14.5703125" style="127" customWidth="1"/>
    <col min="10757" max="10757" width="10.28515625" style="127" customWidth="1"/>
    <col min="10758" max="11008" width="9.140625" style="127"/>
    <col min="11009" max="11009" width="4.7109375" style="127" customWidth="1"/>
    <col min="11010" max="11010" width="31.85546875" style="127" customWidth="1"/>
    <col min="11011" max="11012" width="14.5703125" style="127" customWidth="1"/>
    <col min="11013" max="11013" width="10.28515625" style="127" customWidth="1"/>
    <col min="11014" max="11264" width="9.140625" style="127"/>
    <col min="11265" max="11265" width="4.7109375" style="127" customWidth="1"/>
    <col min="11266" max="11266" width="31.85546875" style="127" customWidth="1"/>
    <col min="11267" max="11268" width="14.5703125" style="127" customWidth="1"/>
    <col min="11269" max="11269" width="10.28515625" style="127" customWidth="1"/>
    <col min="11270" max="11520" width="9.140625" style="127"/>
    <col min="11521" max="11521" width="4.7109375" style="127" customWidth="1"/>
    <col min="11522" max="11522" width="31.85546875" style="127" customWidth="1"/>
    <col min="11523" max="11524" width="14.5703125" style="127" customWidth="1"/>
    <col min="11525" max="11525" width="10.28515625" style="127" customWidth="1"/>
    <col min="11526" max="11776" width="9.140625" style="127"/>
    <col min="11777" max="11777" width="4.7109375" style="127" customWidth="1"/>
    <col min="11778" max="11778" width="31.85546875" style="127" customWidth="1"/>
    <col min="11779" max="11780" width="14.5703125" style="127" customWidth="1"/>
    <col min="11781" max="11781" width="10.28515625" style="127" customWidth="1"/>
    <col min="11782" max="12032" width="9.140625" style="127"/>
    <col min="12033" max="12033" width="4.7109375" style="127" customWidth="1"/>
    <col min="12034" max="12034" width="31.85546875" style="127" customWidth="1"/>
    <col min="12035" max="12036" width="14.5703125" style="127" customWidth="1"/>
    <col min="12037" max="12037" width="10.28515625" style="127" customWidth="1"/>
    <col min="12038" max="12288" width="9.140625" style="127"/>
    <col min="12289" max="12289" width="4.7109375" style="127" customWidth="1"/>
    <col min="12290" max="12290" width="31.85546875" style="127" customWidth="1"/>
    <col min="12291" max="12292" width="14.5703125" style="127" customWidth="1"/>
    <col min="12293" max="12293" width="10.28515625" style="127" customWidth="1"/>
    <col min="12294" max="12544" width="9.140625" style="127"/>
    <col min="12545" max="12545" width="4.7109375" style="127" customWidth="1"/>
    <col min="12546" max="12546" width="31.85546875" style="127" customWidth="1"/>
    <col min="12547" max="12548" width="14.5703125" style="127" customWidth="1"/>
    <col min="12549" max="12549" width="10.28515625" style="127" customWidth="1"/>
    <col min="12550" max="12800" width="9.140625" style="127"/>
    <col min="12801" max="12801" width="4.7109375" style="127" customWidth="1"/>
    <col min="12802" max="12802" width="31.85546875" style="127" customWidth="1"/>
    <col min="12803" max="12804" width="14.5703125" style="127" customWidth="1"/>
    <col min="12805" max="12805" width="10.28515625" style="127" customWidth="1"/>
    <col min="12806" max="13056" width="9.140625" style="127"/>
    <col min="13057" max="13057" width="4.7109375" style="127" customWidth="1"/>
    <col min="13058" max="13058" width="31.85546875" style="127" customWidth="1"/>
    <col min="13059" max="13060" width="14.5703125" style="127" customWidth="1"/>
    <col min="13061" max="13061" width="10.28515625" style="127" customWidth="1"/>
    <col min="13062" max="13312" width="9.140625" style="127"/>
    <col min="13313" max="13313" width="4.7109375" style="127" customWidth="1"/>
    <col min="13314" max="13314" width="31.85546875" style="127" customWidth="1"/>
    <col min="13315" max="13316" width="14.5703125" style="127" customWidth="1"/>
    <col min="13317" max="13317" width="10.28515625" style="127" customWidth="1"/>
    <col min="13318" max="13568" width="9.140625" style="127"/>
    <col min="13569" max="13569" width="4.7109375" style="127" customWidth="1"/>
    <col min="13570" max="13570" width="31.85546875" style="127" customWidth="1"/>
    <col min="13571" max="13572" width="14.5703125" style="127" customWidth="1"/>
    <col min="13573" max="13573" width="10.28515625" style="127" customWidth="1"/>
    <col min="13574" max="13824" width="9.140625" style="127"/>
    <col min="13825" max="13825" width="4.7109375" style="127" customWidth="1"/>
    <col min="13826" max="13826" width="31.85546875" style="127" customWidth="1"/>
    <col min="13827" max="13828" width="14.5703125" style="127" customWidth="1"/>
    <col min="13829" max="13829" width="10.28515625" style="127" customWidth="1"/>
    <col min="13830" max="14080" width="9.140625" style="127"/>
    <col min="14081" max="14081" width="4.7109375" style="127" customWidth="1"/>
    <col min="14082" max="14082" width="31.85546875" style="127" customWidth="1"/>
    <col min="14083" max="14084" width="14.5703125" style="127" customWidth="1"/>
    <col min="14085" max="14085" width="10.28515625" style="127" customWidth="1"/>
    <col min="14086" max="14336" width="9.140625" style="127"/>
    <col min="14337" max="14337" width="4.7109375" style="127" customWidth="1"/>
    <col min="14338" max="14338" width="31.85546875" style="127" customWidth="1"/>
    <col min="14339" max="14340" width="14.5703125" style="127" customWidth="1"/>
    <col min="14341" max="14341" width="10.28515625" style="127" customWidth="1"/>
    <col min="14342" max="14592" width="9.140625" style="127"/>
    <col min="14593" max="14593" width="4.7109375" style="127" customWidth="1"/>
    <col min="14594" max="14594" width="31.85546875" style="127" customWidth="1"/>
    <col min="14595" max="14596" width="14.5703125" style="127" customWidth="1"/>
    <col min="14597" max="14597" width="10.28515625" style="127" customWidth="1"/>
    <col min="14598" max="14848" width="9.140625" style="127"/>
    <col min="14849" max="14849" width="4.7109375" style="127" customWidth="1"/>
    <col min="14850" max="14850" width="31.85546875" style="127" customWidth="1"/>
    <col min="14851" max="14852" width="14.5703125" style="127" customWidth="1"/>
    <col min="14853" max="14853" width="10.28515625" style="127" customWidth="1"/>
    <col min="14854" max="15104" width="9.140625" style="127"/>
    <col min="15105" max="15105" width="4.7109375" style="127" customWidth="1"/>
    <col min="15106" max="15106" width="31.85546875" style="127" customWidth="1"/>
    <col min="15107" max="15108" width="14.5703125" style="127" customWidth="1"/>
    <col min="15109" max="15109" width="10.28515625" style="127" customWidth="1"/>
    <col min="15110" max="15360" width="9.140625" style="127"/>
    <col min="15361" max="15361" width="4.7109375" style="127" customWidth="1"/>
    <col min="15362" max="15362" width="31.85546875" style="127" customWidth="1"/>
    <col min="15363" max="15364" width="14.5703125" style="127" customWidth="1"/>
    <col min="15365" max="15365" width="10.28515625" style="127" customWidth="1"/>
    <col min="15366" max="15616" width="9.140625" style="127"/>
    <col min="15617" max="15617" width="4.7109375" style="127" customWidth="1"/>
    <col min="15618" max="15618" width="31.85546875" style="127" customWidth="1"/>
    <col min="15619" max="15620" width="14.5703125" style="127" customWidth="1"/>
    <col min="15621" max="15621" width="10.28515625" style="127" customWidth="1"/>
    <col min="15622" max="15872" width="9.140625" style="127"/>
    <col min="15873" max="15873" width="4.7109375" style="127" customWidth="1"/>
    <col min="15874" max="15874" width="31.85546875" style="127" customWidth="1"/>
    <col min="15875" max="15876" width="14.5703125" style="127" customWidth="1"/>
    <col min="15877" max="15877" width="10.28515625" style="127" customWidth="1"/>
    <col min="15878" max="16128" width="9.140625" style="127"/>
    <col min="16129" max="16129" width="4.7109375" style="127" customWidth="1"/>
    <col min="16130" max="16130" width="31.85546875" style="127" customWidth="1"/>
    <col min="16131" max="16132" width="14.5703125" style="127" customWidth="1"/>
    <col min="16133" max="16133" width="10.28515625" style="127" customWidth="1"/>
    <col min="16134" max="16384" width="9.140625" style="127"/>
  </cols>
  <sheetData>
    <row r="1" spans="2:7" x14ac:dyDescent="0.2">
      <c r="E1" s="128"/>
      <c r="G1" s="135" t="s">
        <v>779</v>
      </c>
    </row>
    <row r="2" spans="2:7" x14ac:dyDescent="0.25">
      <c r="D2" s="146"/>
      <c r="E2" s="128"/>
      <c r="G2" s="141" t="s">
        <v>1024</v>
      </c>
    </row>
    <row r="3" spans="2:7" x14ac:dyDescent="0.25">
      <c r="D3" s="146"/>
      <c r="E3" s="128"/>
      <c r="G3" s="141" t="s">
        <v>755</v>
      </c>
    </row>
    <row r="4" spans="2:7" x14ac:dyDescent="0.25">
      <c r="D4" s="146"/>
      <c r="E4" s="128"/>
      <c r="G4" s="141" t="s">
        <v>457</v>
      </c>
    </row>
    <row r="5" spans="2:7" x14ac:dyDescent="0.2">
      <c r="D5" s="146"/>
      <c r="E5" s="128"/>
      <c r="G5" s="135" t="s">
        <v>901</v>
      </c>
    </row>
    <row r="6" spans="2:7" x14ac:dyDescent="0.2">
      <c r="D6" s="146"/>
      <c r="E6" s="128"/>
      <c r="G6" s="135" t="s">
        <v>1025</v>
      </c>
    </row>
    <row r="7" spans="2:7" x14ac:dyDescent="0.2">
      <c r="C7" s="129"/>
      <c r="D7" s="129"/>
      <c r="E7" s="128"/>
      <c r="G7" s="135" t="s">
        <v>457</v>
      </c>
    </row>
    <row r="8" spans="2:7" x14ac:dyDescent="0.2">
      <c r="D8" s="146"/>
      <c r="E8" s="128"/>
      <c r="G8" s="135" t="s">
        <v>902</v>
      </c>
    </row>
    <row r="10" spans="2:7" ht="73.5" customHeight="1" x14ac:dyDescent="0.2">
      <c r="B10" s="402" t="s">
        <v>930</v>
      </c>
      <c r="C10" s="402"/>
      <c r="D10" s="402"/>
      <c r="E10" s="402"/>
    </row>
    <row r="11" spans="2:7" ht="17.25" customHeight="1" x14ac:dyDescent="0.2">
      <c r="B11" s="134"/>
      <c r="C11" s="134"/>
      <c r="D11" s="134"/>
      <c r="E11" s="134"/>
    </row>
    <row r="12" spans="2:7" x14ac:dyDescent="0.2">
      <c r="B12" s="412"/>
      <c r="C12" s="412"/>
      <c r="E12" s="149" t="s">
        <v>689</v>
      </c>
    </row>
    <row r="13" spans="2:7" s="145" customFormat="1" ht="31.5" x14ac:dyDescent="0.2">
      <c r="B13" s="147" t="s">
        <v>690</v>
      </c>
      <c r="C13" s="147" t="s">
        <v>691</v>
      </c>
      <c r="D13" s="115" t="s">
        <v>752</v>
      </c>
      <c r="E13" s="115" t="s">
        <v>908</v>
      </c>
    </row>
    <row r="14" spans="2:7" x14ac:dyDescent="0.2">
      <c r="B14" s="132" t="s">
        <v>758</v>
      </c>
      <c r="C14" s="133" t="s">
        <v>694</v>
      </c>
      <c r="D14" s="132">
        <v>66.497</v>
      </c>
      <c r="E14" s="132">
        <v>66.497</v>
      </c>
    </row>
    <row r="15" spans="2:7" x14ac:dyDescent="0.2">
      <c r="B15" s="131"/>
      <c r="C15" s="148" t="s">
        <v>703</v>
      </c>
      <c r="D15" s="131">
        <f>SUM(D14)</f>
        <v>66.497</v>
      </c>
      <c r="E15" s="131">
        <f>SUM(E14)</f>
        <v>66.497</v>
      </c>
    </row>
  </sheetData>
  <mergeCells count="2">
    <mergeCell ref="B10:E10"/>
    <mergeCell ref="B12:C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view="pageBreakPreview" zoomScale="60" zoomScaleNormal="100" workbookViewId="0">
      <selection activeCell="H2" sqref="H2:H8"/>
    </sheetView>
  </sheetViews>
  <sheetFormatPr defaultRowHeight="15.75" x14ac:dyDescent="0.2"/>
  <cols>
    <col min="1" max="1" width="9.140625" style="137"/>
    <col min="2" max="2" width="6.85546875" style="137" customWidth="1"/>
    <col min="3" max="3" width="22.42578125" style="137" customWidth="1"/>
    <col min="4" max="4" width="9.140625" style="137"/>
    <col min="5" max="5" width="13" style="137" customWidth="1"/>
    <col min="6" max="7" width="9.140625" style="137"/>
    <col min="8" max="8" width="9.140625" style="152"/>
    <col min="9" max="16384" width="9.140625" style="137"/>
  </cols>
  <sheetData>
    <row r="1" spans="2:8" s="127" customFormat="1" x14ac:dyDescent="0.2">
      <c r="D1" s="146"/>
      <c r="E1" s="146"/>
      <c r="H1" s="135" t="s">
        <v>780</v>
      </c>
    </row>
    <row r="2" spans="2:8" s="127" customFormat="1" x14ac:dyDescent="0.25">
      <c r="D2" s="146"/>
      <c r="E2" s="146"/>
      <c r="H2" s="141" t="s">
        <v>1024</v>
      </c>
    </row>
    <row r="3" spans="2:8" s="127" customFormat="1" x14ac:dyDescent="0.25">
      <c r="D3" s="146"/>
      <c r="E3" s="146"/>
      <c r="H3" s="141" t="s">
        <v>755</v>
      </c>
    </row>
    <row r="4" spans="2:8" s="127" customFormat="1" x14ac:dyDescent="0.25">
      <c r="D4" s="146"/>
      <c r="E4" s="146"/>
      <c r="H4" s="141" t="s">
        <v>457</v>
      </c>
    </row>
    <row r="5" spans="2:8" s="127" customFormat="1" x14ac:dyDescent="0.2">
      <c r="D5" s="146"/>
      <c r="E5" s="146"/>
      <c r="H5" s="135" t="s">
        <v>901</v>
      </c>
    </row>
    <row r="6" spans="2:8" s="127" customFormat="1" x14ac:dyDescent="0.2">
      <c r="D6" s="146"/>
      <c r="E6" s="146"/>
      <c r="H6" s="135" t="s">
        <v>1025</v>
      </c>
    </row>
    <row r="7" spans="2:8" s="127" customFormat="1" x14ac:dyDescent="0.2">
      <c r="C7" s="129"/>
      <c r="D7" s="146"/>
      <c r="E7" s="146"/>
      <c r="H7" s="135" t="s">
        <v>457</v>
      </c>
    </row>
    <row r="8" spans="2:8" s="127" customFormat="1" x14ac:dyDescent="0.2">
      <c r="D8" s="146"/>
      <c r="E8" s="146"/>
      <c r="H8" s="135" t="s">
        <v>902</v>
      </c>
    </row>
    <row r="10" spans="2:8" s="127" customFormat="1" ht="115.5" customHeight="1" x14ac:dyDescent="0.2">
      <c r="B10" s="402" t="s">
        <v>931</v>
      </c>
      <c r="C10" s="402"/>
      <c r="D10" s="402"/>
      <c r="E10" s="402"/>
      <c r="F10" s="402"/>
      <c r="H10" s="150"/>
    </row>
    <row r="11" spans="2:8" s="127" customFormat="1" ht="20.25" customHeight="1" x14ac:dyDescent="0.2">
      <c r="B11" s="134"/>
      <c r="C11" s="134"/>
      <c r="D11" s="134"/>
      <c r="E11" s="134"/>
      <c r="F11" s="134"/>
      <c r="H11" s="150"/>
    </row>
    <row r="12" spans="2:8" s="127" customFormat="1" x14ac:dyDescent="0.2">
      <c r="B12" s="412"/>
      <c r="C12" s="412"/>
      <c r="D12" s="416" t="s">
        <v>689</v>
      </c>
      <c r="E12" s="416"/>
      <c r="H12" s="150"/>
    </row>
    <row r="13" spans="2:8" s="145" customFormat="1" ht="39" customHeight="1" x14ac:dyDescent="0.2">
      <c r="B13" s="115" t="s">
        <v>690</v>
      </c>
      <c r="C13" s="119" t="s">
        <v>691</v>
      </c>
      <c r="D13" s="417" t="s">
        <v>782</v>
      </c>
      <c r="E13" s="418"/>
      <c r="H13" s="151"/>
    </row>
    <row r="14" spans="2:8" s="127" customFormat="1" x14ac:dyDescent="0.2">
      <c r="B14" s="132">
        <v>1</v>
      </c>
      <c r="C14" s="133" t="s">
        <v>692</v>
      </c>
      <c r="D14" s="413">
        <v>170.11600000000001</v>
      </c>
      <c r="E14" s="414"/>
      <c r="H14" s="150"/>
    </row>
    <row r="15" spans="2:8" s="127" customFormat="1" x14ac:dyDescent="0.2">
      <c r="B15" s="132">
        <v>2</v>
      </c>
      <c r="C15" s="133" t="s">
        <v>693</v>
      </c>
      <c r="D15" s="413">
        <v>189.52099999999999</v>
      </c>
      <c r="E15" s="414"/>
      <c r="H15" s="150"/>
    </row>
    <row r="16" spans="2:8" s="127" customFormat="1" x14ac:dyDescent="0.2">
      <c r="B16" s="132">
        <v>3</v>
      </c>
      <c r="C16" s="133" t="s">
        <v>694</v>
      </c>
      <c r="D16" s="413">
        <v>43.59</v>
      </c>
      <c r="E16" s="414"/>
      <c r="H16" s="150"/>
    </row>
    <row r="17" spans="2:8" s="127" customFormat="1" x14ac:dyDescent="0.2">
      <c r="B17" s="132">
        <v>4</v>
      </c>
      <c r="C17" s="133" t="s">
        <v>695</v>
      </c>
      <c r="D17" s="413">
        <v>172.54499999999999</v>
      </c>
      <c r="E17" s="414"/>
      <c r="H17" s="150"/>
    </row>
    <row r="18" spans="2:8" s="127" customFormat="1" x14ac:dyDescent="0.2">
      <c r="B18" s="132">
        <v>5</v>
      </c>
      <c r="C18" s="133" t="s">
        <v>696</v>
      </c>
      <c r="D18" s="413">
        <v>104.566</v>
      </c>
      <c r="E18" s="414"/>
      <c r="H18" s="150"/>
    </row>
    <row r="19" spans="2:8" s="127" customFormat="1" x14ac:dyDescent="0.2">
      <c r="B19" s="132">
        <v>6</v>
      </c>
      <c r="C19" s="133" t="s">
        <v>697</v>
      </c>
      <c r="D19" s="413">
        <v>69.564999999999998</v>
      </c>
      <c r="E19" s="414"/>
      <c r="H19" s="150"/>
    </row>
    <row r="20" spans="2:8" s="127" customFormat="1" x14ac:dyDescent="0.2">
      <c r="B20" s="131"/>
      <c r="C20" s="131" t="s">
        <v>703</v>
      </c>
      <c r="D20" s="415">
        <f>SUM(D14:D19)</f>
        <v>749.90300000000002</v>
      </c>
      <c r="E20" s="415"/>
      <c r="H20" s="150"/>
    </row>
  </sheetData>
  <mergeCells count="11">
    <mergeCell ref="B12:C12"/>
    <mergeCell ref="D12:E12"/>
    <mergeCell ref="D13:E13"/>
    <mergeCell ref="D14:E14"/>
    <mergeCell ref="B10:F10"/>
    <mergeCell ref="D18:E18"/>
    <mergeCell ref="D19:E19"/>
    <mergeCell ref="D20:E20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view="pageBreakPreview" zoomScale="60" zoomScaleNormal="100" workbookViewId="0">
      <selection activeCell="H10" sqref="H10"/>
    </sheetView>
  </sheetViews>
  <sheetFormatPr defaultRowHeight="15" x14ac:dyDescent="0.2"/>
  <cols>
    <col min="1" max="1" width="9.140625" style="136"/>
    <col min="2" max="2" width="6.85546875" style="136" customWidth="1"/>
    <col min="3" max="3" width="25.5703125" style="136" customWidth="1"/>
    <col min="4" max="4" width="13.140625" style="136" customWidth="1"/>
    <col min="5" max="5" width="14.28515625" style="136" customWidth="1"/>
    <col min="6" max="16384" width="9.140625" style="136"/>
  </cols>
  <sheetData>
    <row r="1" spans="2:7" s="127" customFormat="1" ht="15.75" x14ac:dyDescent="0.2">
      <c r="D1" s="128"/>
      <c r="E1" s="128"/>
      <c r="G1" s="135" t="s">
        <v>781</v>
      </c>
    </row>
    <row r="2" spans="2:7" s="127" customFormat="1" ht="15.75" x14ac:dyDescent="0.25">
      <c r="D2" s="128"/>
      <c r="E2" s="128"/>
      <c r="G2" s="141" t="s">
        <v>1024</v>
      </c>
    </row>
    <row r="3" spans="2:7" s="127" customFormat="1" ht="15.75" x14ac:dyDescent="0.25">
      <c r="D3" s="128"/>
      <c r="E3" s="128"/>
      <c r="G3" s="141" t="s">
        <v>755</v>
      </c>
    </row>
    <row r="4" spans="2:7" s="127" customFormat="1" ht="15.75" x14ac:dyDescent="0.25">
      <c r="D4" s="128"/>
      <c r="E4" s="128"/>
      <c r="G4" s="141" t="s">
        <v>457</v>
      </c>
    </row>
    <row r="5" spans="2:7" s="127" customFormat="1" ht="15.75" x14ac:dyDescent="0.2">
      <c r="D5" s="128"/>
      <c r="E5" s="128"/>
      <c r="G5" s="135" t="s">
        <v>901</v>
      </c>
    </row>
    <row r="6" spans="2:7" s="127" customFormat="1" ht="15.75" x14ac:dyDescent="0.2">
      <c r="D6" s="128"/>
      <c r="E6" s="128"/>
      <c r="G6" s="135" t="s">
        <v>1025</v>
      </c>
    </row>
    <row r="7" spans="2:7" s="127" customFormat="1" ht="15.75" x14ac:dyDescent="0.2">
      <c r="C7" s="129"/>
      <c r="D7" s="128"/>
      <c r="E7" s="128"/>
      <c r="G7" s="135" t="s">
        <v>457</v>
      </c>
    </row>
    <row r="8" spans="2:7" s="127" customFormat="1" ht="15.75" x14ac:dyDescent="0.2">
      <c r="D8" s="128"/>
      <c r="E8" s="128"/>
      <c r="G8" s="135" t="s">
        <v>902</v>
      </c>
    </row>
    <row r="10" spans="2:7" s="88" customFormat="1" ht="132.75" customHeight="1" x14ac:dyDescent="0.25">
      <c r="B10" s="402" t="s">
        <v>961</v>
      </c>
      <c r="C10" s="402"/>
      <c r="D10" s="402"/>
      <c r="E10" s="402"/>
      <c r="F10" s="402"/>
    </row>
    <row r="11" spans="2:7" s="88" customFormat="1" ht="19.5" customHeight="1" x14ac:dyDescent="0.25">
      <c r="B11" s="117"/>
      <c r="C11" s="117"/>
      <c r="D11" s="117"/>
      <c r="E11" s="117"/>
    </row>
    <row r="12" spans="2:7" s="88" customFormat="1" ht="15.75" x14ac:dyDescent="0.25">
      <c r="B12" s="401"/>
      <c r="C12" s="401"/>
      <c r="D12" s="419" t="s">
        <v>689</v>
      </c>
      <c r="E12" s="419"/>
    </row>
    <row r="13" spans="2:7" s="87" customFormat="1" ht="36.75" customHeight="1" x14ac:dyDescent="0.25">
      <c r="B13" s="115" t="s">
        <v>690</v>
      </c>
      <c r="C13" s="115" t="s">
        <v>691</v>
      </c>
      <c r="D13" s="115" t="s">
        <v>752</v>
      </c>
      <c r="E13" s="115" t="s">
        <v>908</v>
      </c>
    </row>
    <row r="14" spans="2:7" s="88" customFormat="1" ht="15.75" x14ac:dyDescent="0.25">
      <c r="B14" s="132">
        <v>1</v>
      </c>
      <c r="C14" s="133" t="s">
        <v>692</v>
      </c>
      <c r="D14" s="132">
        <v>170.11600000000001</v>
      </c>
      <c r="E14" s="132">
        <v>170.11600000000001</v>
      </c>
    </row>
    <row r="15" spans="2:7" s="88" customFormat="1" ht="15.75" x14ac:dyDescent="0.25">
      <c r="B15" s="132">
        <v>2</v>
      </c>
      <c r="C15" s="133" t="s">
        <v>693</v>
      </c>
      <c r="D15" s="132">
        <v>189.52099999999999</v>
      </c>
      <c r="E15" s="132">
        <v>189.52099999999999</v>
      </c>
    </row>
    <row r="16" spans="2:7" s="88" customFormat="1" ht="15.75" x14ac:dyDescent="0.25">
      <c r="B16" s="132">
        <v>3</v>
      </c>
      <c r="C16" s="133" t="s">
        <v>694</v>
      </c>
      <c r="D16" s="132">
        <v>43.59</v>
      </c>
      <c r="E16" s="132">
        <v>43.59</v>
      </c>
    </row>
    <row r="17" spans="2:5" s="88" customFormat="1" ht="15.75" x14ac:dyDescent="0.25">
      <c r="B17" s="132">
        <v>4</v>
      </c>
      <c r="C17" s="133" t="s">
        <v>695</v>
      </c>
      <c r="D17" s="132">
        <v>172.54499999999999</v>
      </c>
      <c r="E17" s="132">
        <v>172.54499999999999</v>
      </c>
    </row>
    <row r="18" spans="2:5" s="88" customFormat="1" ht="15.75" x14ac:dyDescent="0.25">
      <c r="B18" s="132">
        <v>5</v>
      </c>
      <c r="C18" s="133" t="s">
        <v>696</v>
      </c>
      <c r="D18" s="132">
        <v>104.566</v>
      </c>
      <c r="E18" s="132">
        <v>104.566</v>
      </c>
    </row>
    <row r="19" spans="2:5" s="88" customFormat="1" ht="15.75" x14ac:dyDescent="0.25">
      <c r="B19" s="132">
        <v>6</v>
      </c>
      <c r="C19" s="133" t="s">
        <v>697</v>
      </c>
      <c r="D19" s="132">
        <v>69.564999999999998</v>
      </c>
      <c r="E19" s="132">
        <v>69.564999999999998</v>
      </c>
    </row>
    <row r="20" spans="2:5" s="88" customFormat="1" ht="15.75" x14ac:dyDescent="0.25">
      <c r="B20" s="131"/>
      <c r="C20" s="131" t="s">
        <v>703</v>
      </c>
      <c r="D20" s="131">
        <f>SUM(D14:D19)</f>
        <v>749.90300000000002</v>
      </c>
      <c r="E20" s="131">
        <f>SUM(E14:E19)</f>
        <v>749.90300000000002</v>
      </c>
    </row>
  </sheetData>
  <mergeCells count="3">
    <mergeCell ref="B10:F10"/>
    <mergeCell ref="B12:C12"/>
    <mergeCell ref="D12:E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workbookViewId="0">
      <selection activeCell="A14" sqref="A14:E14"/>
    </sheetView>
  </sheetViews>
  <sheetFormatPr defaultRowHeight="12.75" x14ac:dyDescent="0.2"/>
  <cols>
    <col min="1" max="1" width="28.5703125" style="212" customWidth="1"/>
    <col min="2" max="2" width="9.140625" style="212"/>
    <col min="3" max="5" width="9.140625" style="212" customWidth="1"/>
    <col min="6" max="6" width="25.5703125" style="212" customWidth="1"/>
    <col min="7" max="7" width="9.140625" style="212" customWidth="1"/>
    <col min="8" max="9" width="9.140625" style="212"/>
    <col min="10" max="10" width="12.5703125" style="212" customWidth="1"/>
    <col min="11" max="256" width="9.140625" style="212"/>
    <col min="257" max="257" width="28.5703125" style="212" customWidth="1"/>
    <col min="258" max="261" width="9.140625" style="212"/>
    <col min="262" max="262" width="25.5703125" style="212" customWidth="1"/>
    <col min="263" max="265" width="9.140625" style="212"/>
    <col min="266" max="266" width="12.5703125" style="212" customWidth="1"/>
    <col min="267" max="512" width="9.140625" style="212"/>
    <col min="513" max="513" width="28.5703125" style="212" customWidth="1"/>
    <col min="514" max="517" width="9.140625" style="212"/>
    <col min="518" max="518" width="25.5703125" style="212" customWidth="1"/>
    <col min="519" max="521" width="9.140625" style="212"/>
    <col min="522" max="522" width="12.5703125" style="212" customWidth="1"/>
    <col min="523" max="768" width="9.140625" style="212"/>
    <col min="769" max="769" width="28.5703125" style="212" customWidth="1"/>
    <col min="770" max="773" width="9.140625" style="212"/>
    <col min="774" max="774" width="25.5703125" style="212" customWidth="1"/>
    <col min="775" max="777" width="9.140625" style="212"/>
    <col min="778" max="778" width="12.5703125" style="212" customWidth="1"/>
    <col min="779" max="1024" width="9.140625" style="212"/>
    <col min="1025" max="1025" width="28.5703125" style="212" customWidth="1"/>
    <col min="1026" max="1029" width="9.140625" style="212"/>
    <col min="1030" max="1030" width="25.5703125" style="212" customWidth="1"/>
    <col min="1031" max="1033" width="9.140625" style="212"/>
    <col min="1034" max="1034" width="12.5703125" style="212" customWidth="1"/>
    <col min="1035" max="1280" width="9.140625" style="212"/>
    <col min="1281" max="1281" width="28.5703125" style="212" customWidth="1"/>
    <col min="1282" max="1285" width="9.140625" style="212"/>
    <col min="1286" max="1286" width="25.5703125" style="212" customWidth="1"/>
    <col min="1287" max="1289" width="9.140625" style="212"/>
    <col min="1290" max="1290" width="12.5703125" style="212" customWidth="1"/>
    <col min="1291" max="1536" width="9.140625" style="212"/>
    <col min="1537" max="1537" width="28.5703125" style="212" customWidth="1"/>
    <col min="1538" max="1541" width="9.140625" style="212"/>
    <col min="1542" max="1542" width="25.5703125" style="212" customWidth="1"/>
    <col min="1543" max="1545" width="9.140625" style="212"/>
    <col min="1546" max="1546" width="12.5703125" style="212" customWidth="1"/>
    <col min="1547" max="1792" width="9.140625" style="212"/>
    <col min="1793" max="1793" width="28.5703125" style="212" customWidth="1"/>
    <col min="1794" max="1797" width="9.140625" style="212"/>
    <col min="1798" max="1798" width="25.5703125" style="212" customWidth="1"/>
    <col min="1799" max="1801" width="9.140625" style="212"/>
    <col min="1802" max="1802" width="12.5703125" style="212" customWidth="1"/>
    <col min="1803" max="2048" width="9.140625" style="212"/>
    <col min="2049" max="2049" width="28.5703125" style="212" customWidth="1"/>
    <col min="2050" max="2053" width="9.140625" style="212"/>
    <col min="2054" max="2054" width="25.5703125" style="212" customWidth="1"/>
    <col min="2055" max="2057" width="9.140625" style="212"/>
    <col min="2058" max="2058" width="12.5703125" style="212" customWidth="1"/>
    <col min="2059" max="2304" width="9.140625" style="212"/>
    <col min="2305" max="2305" width="28.5703125" style="212" customWidth="1"/>
    <col min="2306" max="2309" width="9.140625" style="212"/>
    <col min="2310" max="2310" width="25.5703125" style="212" customWidth="1"/>
    <col min="2311" max="2313" width="9.140625" style="212"/>
    <col min="2314" max="2314" width="12.5703125" style="212" customWidth="1"/>
    <col min="2315" max="2560" width="9.140625" style="212"/>
    <col min="2561" max="2561" width="28.5703125" style="212" customWidth="1"/>
    <col min="2562" max="2565" width="9.140625" style="212"/>
    <col min="2566" max="2566" width="25.5703125" style="212" customWidth="1"/>
    <col min="2567" max="2569" width="9.140625" style="212"/>
    <col min="2570" max="2570" width="12.5703125" style="212" customWidth="1"/>
    <col min="2571" max="2816" width="9.140625" style="212"/>
    <col min="2817" max="2817" width="28.5703125" style="212" customWidth="1"/>
    <col min="2818" max="2821" width="9.140625" style="212"/>
    <col min="2822" max="2822" width="25.5703125" style="212" customWidth="1"/>
    <col min="2823" max="2825" width="9.140625" style="212"/>
    <col min="2826" max="2826" width="12.5703125" style="212" customWidth="1"/>
    <col min="2827" max="3072" width="9.140625" style="212"/>
    <col min="3073" max="3073" width="28.5703125" style="212" customWidth="1"/>
    <col min="3074" max="3077" width="9.140625" style="212"/>
    <col min="3078" max="3078" width="25.5703125" style="212" customWidth="1"/>
    <col min="3079" max="3081" width="9.140625" style="212"/>
    <col min="3082" max="3082" width="12.5703125" style="212" customWidth="1"/>
    <col min="3083" max="3328" width="9.140625" style="212"/>
    <col min="3329" max="3329" width="28.5703125" style="212" customWidth="1"/>
    <col min="3330" max="3333" width="9.140625" style="212"/>
    <col min="3334" max="3334" width="25.5703125" style="212" customWidth="1"/>
    <col min="3335" max="3337" width="9.140625" style="212"/>
    <col min="3338" max="3338" width="12.5703125" style="212" customWidth="1"/>
    <col min="3339" max="3584" width="9.140625" style="212"/>
    <col min="3585" max="3585" width="28.5703125" style="212" customWidth="1"/>
    <col min="3586" max="3589" width="9.140625" style="212"/>
    <col min="3590" max="3590" width="25.5703125" style="212" customWidth="1"/>
    <col min="3591" max="3593" width="9.140625" style="212"/>
    <col min="3594" max="3594" width="12.5703125" style="212" customWidth="1"/>
    <col min="3595" max="3840" width="9.140625" style="212"/>
    <col min="3841" max="3841" width="28.5703125" style="212" customWidth="1"/>
    <col min="3842" max="3845" width="9.140625" style="212"/>
    <col min="3846" max="3846" width="25.5703125" style="212" customWidth="1"/>
    <col min="3847" max="3849" width="9.140625" style="212"/>
    <col min="3850" max="3850" width="12.5703125" style="212" customWidth="1"/>
    <col min="3851" max="4096" width="9.140625" style="212"/>
    <col min="4097" max="4097" width="28.5703125" style="212" customWidth="1"/>
    <col min="4098" max="4101" width="9.140625" style="212"/>
    <col min="4102" max="4102" width="25.5703125" style="212" customWidth="1"/>
    <col min="4103" max="4105" width="9.140625" style="212"/>
    <col min="4106" max="4106" width="12.5703125" style="212" customWidth="1"/>
    <col min="4107" max="4352" width="9.140625" style="212"/>
    <col min="4353" max="4353" width="28.5703125" style="212" customWidth="1"/>
    <col min="4354" max="4357" width="9.140625" style="212"/>
    <col min="4358" max="4358" width="25.5703125" style="212" customWidth="1"/>
    <col min="4359" max="4361" width="9.140625" style="212"/>
    <col min="4362" max="4362" width="12.5703125" style="212" customWidth="1"/>
    <col min="4363" max="4608" width="9.140625" style="212"/>
    <col min="4609" max="4609" width="28.5703125" style="212" customWidth="1"/>
    <col min="4610" max="4613" width="9.140625" style="212"/>
    <col min="4614" max="4614" width="25.5703125" style="212" customWidth="1"/>
    <col min="4615" max="4617" width="9.140625" style="212"/>
    <col min="4618" max="4618" width="12.5703125" style="212" customWidth="1"/>
    <col min="4619" max="4864" width="9.140625" style="212"/>
    <col min="4865" max="4865" width="28.5703125" style="212" customWidth="1"/>
    <col min="4866" max="4869" width="9.140625" style="212"/>
    <col min="4870" max="4870" width="25.5703125" style="212" customWidth="1"/>
    <col min="4871" max="4873" width="9.140625" style="212"/>
    <col min="4874" max="4874" width="12.5703125" style="212" customWidth="1"/>
    <col min="4875" max="5120" width="9.140625" style="212"/>
    <col min="5121" max="5121" width="28.5703125" style="212" customWidth="1"/>
    <col min="5122" max="5125" width="9.140625" style="212"/>
    <col min="5126" max="5126" width="25.5703125" style="212" customWidth="1"/>
    <col min="5127" max="5129" width="9.140625" style="212"/>
    <col min="5130" max="5130" width="12.5703125" style="212" customWidth="1"/>
    <col min="5131" max="5376" width="9.140625" style="212"/>
    <col min="5377" max="5377" width="28.5703125" style="212" customWidth="1"/>
    <col min="5378" max="5381" width="9.140625" style="212"/>
    <col min="5382" max="5382" width="25.5703125" style="212" customWidth="1"/>
    <col min="5383" max="5385" width="9.140625" style="212"/>
    <col min="5386" max="5386" width="12.5703125" style="212" customWidth="1"/>
    <col min="5387" max="5632" width="9.140625" style="212"/>
    <col min="5633" max="5633" width="28.5703125" style="212" customWidth="1"/>
    <col min="5634" max="5637" width="9.140625" style="212"/>
    <col min="5638" max="5638" width="25.5703125" style="212" customWidth="1"/>
    <col min="5639" max="5641" width="9.140625" style="212"/>
    <col min="5642" max="5642" width="12.5703125" style="212" customWidth="1"/>
    <col min="5643" max="5888" width="9.140625" style="212"/>
    <col min="5889" max="5889" width="28.5703125" style="212" customWidth="1"/>
    <col min="5890" max="5893" width="9.140625" style="212"/>
    <col min="5894" max="5894" width="25.5703125" style="212" customWidth="1"/>
    <col min="5895" max="5897" width="9.140625" style="212"/>
    <col min="5898" max="5898" width="12.5703125" style="212" customWidth="1"/>
    <col min="5899" max="6144" width="9.140625" style="212"/>
    <col min="6145" max="6145" width="28.5703125" style="212" customWidth="1"/>
    <col min="6146" max="6149" width="9.140625" style="212"/>
    <col min="6150" max="6150" width="25.5703125" style="212" customWidth="1"/>
    <col min="6151" max="6153" width="9.140625" style="212"/>
    <col min="6154" max="6154" width="12.5703125" style="212" customWidth="1"/>
    <col min="6155" max="6400" width="9.140625" style="212"/>
    <col min="6401" max="6401" width="28.5703125" style="212" customWidth="1"/>
    <col min="6402" max="6405" width="9.140625" style="212"/>
    <col min="6406" max="6406" width="25.5703125" style="212" customWidth="1"/>
    <col min="6407" max="6409" width="9.140625" style="212"/>
    <col min="6410" max="6410" width="12.5703125" style="212" customWidth="1"/>
    <col min="6411" max="6656" width="9.140625" style="212"/>
    <col min="6657" max="6657" width="28.5703125" style="212" customWidth="1"/>
    <col min="6658" max="6661" width="9.140625" style="212"/>
    <col min="6662" max="6662" width="25.5703125" style="212" customWidth="1"/>
    <col min="6663" max="6665" width="9.140625" style="212"/>
    <col min="6666" max="6666" width="12.5703125" style="212" customWidth="1"/>
    <col min="6667" max="6912" width="9.140625" style="212"/>
    <col min="6913" max="6913" width="28.5703125" style="212" customWidth="1"/>
    <col min="6914" max="6917" width="9.140625" style="212"/>
    <col min="6918" max="6918" width="25.5703125" style="212" customWidth="1"/>
    <col min="6919" max="6921" width="9.140625" style="212"/>
    <col min="6922" max="6922" width="12.5703125" style="212" customWidth="1"/>
    <col min="6923" max="7168" width="9.140625" style="212"/>
    <col min="7169" max="7169" width="28.5703125" style="212" customWidth="1"/>
    <col min="7170" max="7173" width="9.140625" style="212"/>
    <col min="7174" max="7174" width="25.5703125" style="212" customWidth="1"/>
    <col min="7175" max="7177" width="9.140625" style="212"/>
    <col min="7178" max="7178" width="12.5703125" style="212" customWidth="1"/>
    <col min="7179" max="7424" width="9.140625" style="212"/>
    <col min="7425" max="7425" width="28.5703125" style="212" customWidth="1"/>
    <col min="7426" max="7429" width="9.140625" style="212"/>
    <col min="7430" max="7430" width="25.5703125" style="212" customWidth="1"/>
    <col min="7431" max="7433" width="9.140625" style="212"/>
    <col min="7434" max="7434" width="12.5703125" style="212" customWidth="1"/>
    <col min="7435" max="7680" width="9.140625" style="212"/>
    <col min="7681" max="7681" width="28.5703125" style="212" customWidth="1"/>
    <col min="7682" max="7685" width="9.140625" style="212"/>
    <col min="7686" max="7686" width="25.5703125" style="212" customWidth="1"/>
    <col min="7687" max="7689" width="9.140625" style="212"/>
    <col min="7690" max="7690" width="12.5703125" style="212" customWidth="1"/>
    <col min="7691" max="7936" width="9.140625" style="212"/>
    <col min="7937" max="7937" width="28.5703125" style="212" customWidth="1"/>
    <col min="7938" max="7941" width="9.140625" style="212"/>
    <col min="7942" max="7942" width="25.5703125" style="212" customWidth="1"/>
    <col min="7943" max="7945" width="9.140625" style="212"/>
    <col min="7946" max="7946" width="12.5703125" style="212" customWidth="1"/>
    <col min="7947" max="8192" width="9.140625" style="212"/>
    <col min="8193" max="8193" width="28.5703125" style="212" customWidth="1"/>
    <col min="8194" max="8197" width="9.140625" style="212"/>
    <col min="8198" max="8198" width="25.5703125" style="212" customWidth="1"/>
    <col min="8199" max="8201" width="9.140625" style="212"/>
    <col min="8202" max="8202" width="12.5703125" style="212" customWidth="1"/>
    <col min="8203" max="8448" width="9.140625" style="212"/>
    <col min="8449" max="8449" width="28.5703125" style="212" customWidth="1"/>
    <col min="8450" max="8453" width="9.140625" style="212"/>
    <col min="8454" max="8454" width="25.5703125" style="212" customWidth="1"/>
    <col min="8455" max="8457" width="9.140625" style="212"/>
    <col min="8458" max="8458" width="12.5703125" style="212" customWidth="1"/>
    <col min="8459" max="8704" width="9.140625" style="212"/>
    <col min="8705" max="8705" width="28.5703125" style="212" customWidth="1"/>
    <col min="8706" max="8709" width="9.140625" style="212"/>
    <col min="8710" max="8710" width="25.5703125" style="212" customWidth="1"/>
    <col min="8711" max="8713" width="9.140625" style="212"/>
    <col min="8714" max="8714" width="12.5703125" style="212" customWidth="1"/>
    <col min="8715" max="8960" width="9.140625" style="212"/>
    <col min="8961" max="8961" width="28.5703125" style="212" customWidth="1"/>
    <col min="8962" max="8965" width="9.140625" style="212"/>
    <col min="8966" max="8966" width="25.5703125" style="212" customWidth="1"/>
    <col min="8967" max="8969" width="9.140625" style="212"/>
    <col min="8970" max="8970" width="12.5703125" style="212" customWidth="1"/>
    <col min="8971" max="9216" width="9.140625" style="212"/>
    <col min="9217" max="9217" width="28.5703125" style="212" customWidth="1"/>
    <col min="9218" max="9221" width="9.140625" style="212"/>
    <col min="9222" max="9222" width="25.5703125" style="212" customWidth="1"/>
    <col min="9223" max="9225" width="9.140625" style="212"/>
    <col min="9226" max="9226" width="12.5703125" style="212" customWidth="1"/>
    <col min="9227" max="9472" width="9.140625" style="212"/>
    <col min="9473" max="9473" width="28.5703125" style="212" customWidth="1"/>
    <col min="9474" max="9477" width="9.140625" style="212"/>
    <col min="9478" max="9478" width="25.5703125" style="212" customWidth="1"/>
    <col min="9479" max="9481" width="9.140625" style="212"/>
    <col min="9482" max="9482" width="12.5703125" style="212" customWidth="1"/>
    <col min="9483" max="9728" width="9.140625" style="212"/>
    <col min="9729" max="9729" width="28.5703125" style="212" customWidth="1"/>
    <col min="9730" max="9733" width="9.140625" style="212"/>
    <col min="9734" max="9734" width="25.5703125" style="212" customWidth="1"/>
    <col min="9735" max="9737" width="9.140625" style="212"/>
    <col min="9738" max="9738" width="12.5703125" style="212" customWidth="1"/>
    <col min="9739" max="9984" width="9.140625" style="212"/>
    <col min="9985" max="9985" width="28.5703125" style="212" customWidth="1"/>
    <col min="9986" max="9989" width="9.140625" style="212"/>
    <col min="9990" max="9990" width="25.5703125" style="212" customWidth="1"/>
    <col min="9991" max="9993" width="9.140625" style="212"/>
    <col min="9994" max="9994" width="12.5703125" style="212" customWidth="1"/>
    <col min="9995" max="10240" width="9.140625" style="212"/>
    <col min="10241" max="10241" width="28.5703125" style="212" customWidth="1"/>
    <col min="10242" max="10245" width="9.140625" style="212"/>
    <col min="10246" max="10246" width="25.5703125" style="212" customWidth="1"/>
    <col min="10247" max="10249" width="9.140625" style="212"/>
    <col min="10250" max="10250" width="12.5703125" style="212" customWidth="1"/>
    <col min="10251" max="10496" width="9.140625" style="212"/>
    <col min="10497" max="10497" width="28.5703125" style="212" customWidth="1"/>
    <col min="10498" max="10501" width="9.140625" style="212"/>
    <col min="10502" max="10502" width="25.5703125" style="212" customWidth="1"/>
    <col min="10503" max="10505" width="9.140625" style="212"/>
    <col min="10506" max="10506" width="12.5703125" style="212" customWidth="1"/>
    <col min="10507" max="10752" width="9.140625" style="212"/>
    <col min="10753" max="10753" width="28.5703125" style="212" customWidth="1"/>
    <col min="10754" max="10757" width="9.140625" style="212"/>
    <col min="10758" max="10758" width="25.5703125" style="212" customWidth="1"/>
    <col min="10759" max="10761" width="9.140625" style="212"/>
    <col min="10762" max="10762" width="12.5703125" style="212" customWidth="1"/>
    <col min="10763" max="11008" width="9.140625" style="212"/>
    <col min="11009" max="11009" width="28.5703125" style="212" customWidth="1"/>
    <col min="11010" max="11013" width="9.140625" style="212"/>
    <col min="11014" max="11014" width="25.5703125" style="212" customWidth="1"/>
    <col min="11015" max="11017" width="9.140625" style="212"/>
    <col min="11018" max="11018" width="12.5703125" style="212" customWidth="1"/>
    <col min="11019" max="11264" width="9.140625" style="212"/>
    <col min="11265" max="11265" width="28.5703125" style="212" customWidth="1"/>
    <col min="11266" max="11269" width="9.140625" style="212"/>
    <col min="11270" max="11270" width="25.5703125" style="212" customWidth="1"/>
    <col min="11271" max="11273" width="9.140625" style="212"/>
    <col min="11274" max="11274" width="12.5703125" style="212" customWidth="1"/>
    <col min="11275" max="11520" width="9.140625" style="212"/>
    <col min="11521" max="11521" width="28.5703125" style="212" customWidth="1"/>
    <col min="11522" max="11525" width="9.140625" style="212"/>
    <col min="11526" max="11526" width="25.5703125" style="212" customWidth="1"/>
    <col min="11527" max="11529" width="9.140625" style="212"/>
    <col min="11530" max="11530" width="12.5703125" style="212" customWidth="1"/>
    <col min="11531" max="11776" width="9.140625" style="212"/>
    <col min="11777" max="11777" width="28.5703125" style="212" customWidth="1"/>
    <col min="11778" max="11781" width="9.140625" style="212"/>
    <col min="11782" max="11782" width="25.5703125" style="212" customWidth="1"/>
    <col min="11783" max="11785" width="9.140625" style="212"/>
    <col min="11786" max="11786" width="12.5703125" style="212" customWidth="1"/>
    <col min="11787" max="12032" width="9.140625" style="212"/>
    <col min="12033" max="12033" width="28.5703125" style="212" customWidth="1"/>
    <col min="12034" max="12037" width="9.140625" style="212"/>
    <col min="12038" max="12038" width="25.5703125" style="212" customWidth="1"/>
    <col min="12039" max="12041" width="9.140625" style="212"/>
    <col min="12042" max="12042" width="12.5703125" style="212" customWidth="1"/>
    <col min="12043" max="12288" width="9.140625" style="212"/>
    <col min="12289" max="12289" width="28.5703125" style="212" customWidth="1"/>
    <col min="12290" max="12293" width="9.140625" style="212"/>
    <col min="12294" max="12294" width="25.5703125" style="212" customWidth="1"/>
    <col min="12295" max="12297" width="9.140625" style="212"/>
    <col min="12298" max="12298" width="12.5703125" style="212" customWidth="1"/>
    <col min="12299" max="12544" width="9.140625" style="212"/>
    <col min="12545" max="12545" width="28.5703125" style="212" customWidth="1"/>
    <col min="12546" max="12549" width="9.140625" style="212"/>
    <col min="12550" max="12550" width="25.5703125" style="212" customWidth="1"/>
    <col min="12551" max="12553" width="9.140625" style="212"/>
    <col min="12554" max="12554" width="12.5703125" style="212" customWidth="1"/>
    <col min="12555" max="12800" width="9.140625" style="212"/>
    <col min="12801" max="12801" width="28.5703125" style="212" customWidth="1"/>
    <col min="12802" max="12805" width="9.140625" style="212"/>
    <col min="12806" max="12806" width="25.5703125" style="212" customWidth="1"/>
    <col min="12807" max="12809" width="9.140625" style="212"/>
    <col min="12810" max="12810" width="12.5703125" style="212" customWidth="1"/>
    <col min="12811" max="13056" width="9.140625" style="212"/>
    <col min="13057" max="13057" width="28.5703125" style="212" customWidth="1"/>
    <col min="13058" max="13061" width="9.140625" style="212"/>
    <col min="13062" max="13062" width="25.5703125" style="212" customWidth="1"/>
    <col min="13063" max="13065" width="9.140625" style="212"/>
    <col min="13066" max="13066" width="12.5703125" style="212" customWidth="1"/>
    <col min="13067" max="13312" width="9.140625" style="212"/>
    <col min="13313" max="13313" width="28.5703125" style="212" customWidth="1"/>
    <col min="13314" max="13317" width="9.140625" style="212"/>
    <col min="13318" max="13318" width="25.5703125" style="212" customWidth="1"/>
    <col min="13319" max="13321" width="9.140625" style="212"/>
    <col min="13322" max="13322" width="12.5703125" style="212" customWidth="1"/>
    <col min="13323" max="13568" width="9.140625" style="212"/>
    <col min="13569" max="13569" width="28.5703125" style="212" customWidth="1"/>
    <col min="13570" max="13573" width="9.140625" style="212"/>
    <col min="13574" max="13574" width="25.5703125" style="212" customWidth="1"/>
    <col min="13575" max="13577" width="9.140625" style="212"/>
    <col min="13578" max="13578" width="12.5703125" style="212" customWidth="1"/>
    <col min="13579" max="13824" width="9.140625" style="212"/>
    <col min="13825" max="13825" width="28.5703125" style="212" customWidth="1"/>
    <col min="13826" max="13829" width="9.140625" style="212"/>
    <col min="13830" max="13830" width="25.5703125" style="212" customWidth="1"/>
    <col min="13831" max="13833" width="9.140625" style="212"/>
    <col min="13834" max="13834" width="12.5703125" style="212" customWidth="1"/>
    <col min="13835" max="14080" width="9.140625" style="212"/>
    <col min="14081" max="14081" width="28.5703125" style="212" customWidth="1"/>
    <col min="14082" max="14085" width="9.140625" style="212"/>
    <col min="14086" max="14086" width="25.5703125" style="212" customWidth="1"/>
    <col min="14087" max="14089" width="9.140625" style="212"/>
    <col min="14090" max="14090" width="12.5703125" style="212" customWidth="1"/>
    <col min="14091" max="14336" width="9.140625" style="212"/>
    <col min="14337" max="14337" width="28.5703125" style="212" customWidth="1"/>
    <col min="14338" max="14341" width="9.140625" style="212"/>
    <col min="14342" max="14342" width="25.5703125" style="212" customWidth="1"/>
    <col min="14343" max="14345" width="9.140625" style="212"/>
    <col min="14346" max="14346" width="12.5703125" style="212" customWidth="1"/>
    <col min="14347" max="14592" width="9.140625" style="212"/>
    <col min="14593" max="14593" width="28.5703125" style="212" customWidth="1"/>
    <col min="14594" max="14597" width="9.140625" style="212"/>
    <col min="14598" max="14598" width="25.5703125" style="212" customWidth="1"/>
    <col min="14599" max="14601" width="9.140625" style="212"/>
    <col min="14602" max="14602" width="12.5703125" style="212" customWidth="1"/>
    <col min="14603" max="14848" width="9.140625" style="212"/>
    <col min="14849" max="14849" width="28.5703125" style="212" customWidth="1"/>
    <col min="14850" max="14853" width="9.140625" style="212"/>
    <col min="14854" max="14854" width="25.5703125" style="212" customWidth="1"/>
    <col min="14855" max="14857" width="9.140625" style="212"/>
    <col min="14858" max="14858" width="12.5703125" style="212" customWidth="1"/>
    <col min="14859" max="15104" width="9.140625" style="212"/>
    <col min="15105" max="15105" width="28.5703125" style="212" customWidth="1"/>
    <col min="15106" max="15109" width="9.140625" style="212"/>
    <col min="15110" max="15110" width="25.5703125" style="212" customWidth="1"/>
    <col min="15111" max="15113" width="9.140625" style="212"/>
    <col min="15114" max="15114" width="12.5703125" style="212" customWidth="1"/>
    <col min="15115" max="15360" width="9.140625" style="212"/>
    <col min="15361" max="15361" width="28.5703125" style="212" customWidth="1"/>
    <col min="15362" max="15365" width="9.140625" style="212"/>
    <col min="15366" max="15366" width="25.5703125" style="212" customWidth="1"/>
    <col min="15367" max="15369" width="9.140625" style="212"/>
    <col min="15370" max="15370" width="12.5703125" style="212" customWidth="1"/>
    <col min="15371" max="15616" width="9.140625" style="212"/>
    <col min="15617" max="15617" width="28.5703125" style="212" customWidth="1"/>
    <col min="15618" max="15621" width="9.140625" style="212"/>
    <col min="15622" max="15622" width="25.5703125" style="212" customWidth="1"/>
    <col min="15623" max="15625" width="9.140625" style="212"/>
    <col min="15626" max="15626" width="12.5703125" style="212" customWidth="1"/>
    <col min="15627" max="15872" width="9.140625" style="212"/>
    <col min="15873" max="15873" width="28.5703125" style="212" customWidth="1"/>
    <col min="15874" max="15877" width="9.140625" style="212"/>
    <col min="15878" max="15878" width="25.5703125" style="212" customWidth="1"/>
    <col min="15879" max="15881" width="9.140625" style="212"/>
    <col min="15882" max="15882" width="12.5703125" style="212" customWidth="1"/>
    <col min="15883" max="16128" width="9.140625" style="212"/>
    <col min="16129" max="16129" width="28.5703125" style="212" customWidth="1"/>
    <col min="16130" max="16133" width="9.140625" style="212"/>
    <col min="16134" max="16134" width="25.5703125" style="212" customWidth="1"/>
    <col min="16135" max="16137" width="9.140625" style="212"/>
    <col min="16138" max="16138" width="12.5703125" style="212" customWidth="1"/>
    <col min="16139" max="16384" width="9.140625" style="212"/>
  </cols>
  <sheetData>
    <row r="1" spans="1:14" s="204" customFormat="1" ht="15.75" x14ac:dyDescent="0.25">
      <c r="G1" s="205"/>
      <c r="H1" s="206"/>
      <c r="I1" s="206"/>
      <c r="J1" s="454" t="s">
        <v>643</v>
      </c>
      <c r="K1" s="454"/>
      <c r="L1" s="454"/>
      <c r="M1" s="454"/>
      <c r="N1" s="454"/>
    </row>
    <row r="2" spans="1:14" s="204" customFormat="1" ht="15.75" x14ac:dyDescent="0.25">
      <c r="G2" s="207"/>
      <c r="H2" s="207"/>
      <c r="I2" s="207"/>
      <c r="J2" s="455" t="s">
        <v>830</v>
      </c>
      <c r="K2" s="455"/>
      <c r="L2" s="455"/>
      <c r="M2" s="455"/>
      <c r="N2" s="455"/>
    </row>
    <row r="3" spans="1:14" s="204" customFormat="1" ht="15.75" x14ac:dyDescent="0.25">
      <c r="G3" s="207"/>
      <c r="H3" s="207"/>
      <c r="I3" s="207"/>
      <c r="J3" s="455" t="s">
        <v>831</v>
      </c>
      <c r="K3" s="455"/>
      <c r="L3" s="455"/>
      <c r="M3" s="455"/>
      <c r="N3" s="455"/>
    </row>
    <row r="4" spans="1:14" s="204" customFormat="1" ht="15.75" x14ac:dyDescent="0.25">
      <c r="G4" s="207"/>
      <c r="H4" s="207"/>
      <c r="I4" s="207"/>
      <c r="J4" s="455" t="s">
        <v>457</v>
      </c>
      <c r="K4" s="455"/>
      <c r="L4" s="455"/>
      <c r="M4" s="455"/>
      <c r="N4" s="455"/>
    </row>
    <row r="5" spans="1:14" s="204" customFormat="1" ht="15.75" x14ac:dyDescent="0.25">
      <c r="G5" s="208"/>
      <c r="H5" s="208"/>
      <c r="I5" s="208"/>
      <c r="J5" s="135"/>
      <c r="K5" s="135"/>
      <c r="L5" s="135"/>
      <c r="M5" s="135"/>
      <c r="N5" s="135" t="s">
        <v>901</v>
      </c>
    </row>
    <row r="6" spans="1:14" s="204" customFormat="1" ht="15.75" x14ac:dyDescent="0.25">
      <c r="G6" s="207"/>
      <c r="H6" s="207"/>
      <c r="I6" s="207"/>
      <c r="J6" s="135"/>
      <c r="K6" s="135"/>
      <c r="L6" s="135"/>
      <c r="M6" s="135"/>
      <c r="N6" s="135" t="s">
        <v>1029</v>
      </c>
    </row>
    <row r="7" spans="1:14" s="204" customFormat="1" ht="15.75" x14ac:dyDescent="0.25">
      <c r="G7" s="209"/>
      <c r="H7" s="210"/>
      <c r="I7" s="211"/>
      <c r="J7" s="135"/>
      <c r="K7" s="135"/>
      <c r="L7" s="135"/>
      <c r="M7" s="135"/>
      <c r="N7" s="135" t="s">
        <v>457</v>
      </c>
    </row>
    <row r="8" spans="1:14" s="204" customFormat="1" ht="15.75" x14ac:dyDescent="0.25">
      <c r="G8" s="207"/>
      <c r="H8" s="207"/>
      <c r="I8" s="207"/>
      <c r="J8" s="135"/>
      <c r="K8" s="135"/>
      <c r="L8" s="135"/>
      <c r="M8" s="135"/>
      <c r="N8" s="135" t="s">
        <v>902</v>
      </c>
    </row>
    <row r="9" spans="1:14" x14ac:dyDescent="0.2">
      <c r="A9" s="456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</row>
    <row r="10" spans="1:14" ht="12.75" customHeight="1" x14ac:dyDescent="0.2">
      <c r="A10" s="447" t="s">
        <v>932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</row>
    <row r="11" spans="1:14" x14ac:dyDescent="0.2">
      <c r="A11" s="213"/>
      <c r="B11" s="214"/>
      <c r="C11" s="213"/>
      <c r="D11" s="215"/>
      <c r="E11" s="215"/>
      <c r="F11" s="213"/>
      <c r="G11" s="216"/>
      <c r="H11" s="217"/>
      <c r="I11" s="217"/>
      <c r="J11" s="217"/>
      <c r="K11" s="217"/>
      <c r="L11" s="218"/>
    </row>
    <row r="12" spans="1:14" ht="12.75" customHeight="1" x14ac:dyDescent="0.2">
      <c r="A12" s="448" t="s">
        <v>832</v>
      </c>
      <c r="B12" s="449" t="s">
        <v>833</v>
      </c>
      <c r="C12" s="450" t="s">
        <v>834</v>
      </c>
      <c r="D12" s="450"/>
      <c r="E12" s="450"/>
      <c r="F12" s="450"/>
      <c r="G12" s="451" t="s">
        <v>835</v>
      </c>
      <c r="H12" s="452" t="s">
        <v>836</v>
      </c>
      <c r="I12" s="452"/>
      <c r="J12" s="452"/>
      <c r="K12" s="452"/>
      <c r="L12" s="453" t="s">
        <v>837</v>
      </c>
      <c r="M12" s="453"/>
      <c r="N12" s="453"/>
    </row>
    <row r="13" spans="1:14" x14ac:dyDescent="0.2">
      <c r="A13" s="448"/>
      <c r="B13" s="449"/>
      <c r="C13" s="338" t="s">
        <v>838</v>
      </c>
      <c r="D13" s="339" t="s">
        <v>839</v>
      </c>
      <c r="E13" s="339" t="s">
        <v>840</v>
      </c>
      <c r="F13" s="338" t="s">
        <v>841</v>
      </c>
      <c r="G13" s="451"/>
      <c r="H13" s="219" t="s">
        <v>842</v>
      </c>
      <c r="I13" s="219" t="s">
        <v>843</v>
      </c>
      <c r="J13" s="219" t="s">
        <v>844</v>
      </c>
      <c r="K13" s="219" t="s">
        <v>845</v>
      </c>
      <c r="L13" s="340" t="s">
        <v>846</v>
      </c>
      <c r="M13" s="340" t="s">
        <v>898</v>
      </c>
      <c r="N13" s="340" t="s">
        <v>933</v>
      </c>
    </row>
    <row r="14" spans="1:14" ht="31.5" x14ac:dyDescent="0.2">
      <c r="A14" s="361" t="s">
        <v>788</v>
      </c>
      <c r="B14" s="336" t="s">
        <v>70</v>
      </c>
      <c r="C14" s="361" t="s">
        <v>847</v>
      </c>
      <c r="D14" s="362">
        <v>38350</v>
      </c>
      <c r="E14" s="360" t="s">
        <v>848</v>
      </c>
      <c r="F14" s="328" t="s">
        <v>849</v>
      </c>
      <c r="G14" s="332">
        <v>38353</v>
      </c>
      <c r="H14" s="45" t="s">
        <v>126</v>
      </c>
      <c r="I14" s="45" t="s">
        <v>74</v>
      </c>
      <c r="J14" s="45" t="s">
        <v>941</v>
      </c>
      <c r="K14" s="45" t="s">
        <v>993</v>
      </c>
      <c r="L14" s="347">
        <v>1465</v>
      </c>
      <c r="M14" s="347">
        <v>1465</v>
      </c>
      <c r="N14" s="347">
        <v>1465</v>
      </c>
    </row>
    <row r="15" spans="1:14" ht="12.75" customHeight="1" x14ac:dyDescent="0.2">
      <c r="A15" s="391" t="s">
        <v>851</v>
      </c>
      <c r="B15" s="336" t="s">
        <v>70</v>
      </c>
      <c r="C15" s="391" t="s">
        <v>847</v>
      </c>
      <c r="D15" s="446">
        <v>38350</v>
      </c>
      <c r="E15" s="390" t="s">
        <v>852</v>
      </c>
      <c r="F15" s="391" t="s">
        <v>853</v>
      </c>
      <c r="G15" s="445">
        <v>38353</v>
      </c>
      <c r="H15" s="428" t="s">
        <v>126</v>
      </c>
      <c r="I15" s="428" t="s">
        <v>128</v>
      </c>
      <c r="J15" s="428" t="s">
        <v>150</v>
      </c>
      <c r="K15" s="331" t="s">
        <v>100</v>
      </c>
      <c r="L15" s="330">
        <v>85</v>
      </c>
      <c r="M15" s="330">
        <v>85</v>
      </c>
      <c r="N15" s="330">
        <v>85</v>
      </c>
    </row>
    <row r="16" spans="1:14" ht="91.5" customHeight="1" x14ac:dyDescent="0.2">
      <c r="A16" s="391"/>
      <c r="B16" s="336" t="s">
        <v>121</v>
      </c>
      <c r="C16" s="391"/>
      <c r="D16" s="446"/>
      <c r="E16" s="390"/>
      <c r="F16" s="391"/>
      <c r="G16" s="445"/>
      <c r="H16" s="428"/>
      <c r="I16" s="428"/>
      <c r="J16" s="428"/>
      <c r="K16" s="331" t="s">
        <v>850</v>
      </c>
      <c r="L16" s="330">
        <v>5041</v>
      </c>
      <c r="M16" s="330">
        <v>5041</v>
      </c>
      <c r="N16" s="330">
        <v>5041</v>
      </c>
    </row>
    <row r="17" spans="1:14" ht="42" x14ac:dyDescent="0.2">
      <c r="A17" s="328" t="s">
        <v>854</v>
      </c>
      <c r="B17" s="336"/>
      <c r="C17" s="328" t="s">
        <v>847</v>
      </c>
      <c r="D17" s="337">
        <v>38350</v>
      </c>
      <c r="E17" s="327" t="s">
        <v>855</v>
      </c>
      <c r="F17" s="328" t="s">
        <v>856</v>
      </c>
      <c r="G17" s="332">
        <v>38353</v>
      </c>
      <c r="H17" s="331" t="s">
        <v>126</v>
      </c>
      <c r="I17" s="331" t="s">
        <v>128</v>
      </c>
      <c r="J17" s="331" t="s">
        <v>153</v>
      </c>
      <c r="K17" s="331" t="s">
        <v>850</v>
      </c>
      <c r="L17" s="330">
        <v>40</v>
      </c>
      <c r="M17" s="330">
        <v>40</v>
      </c>
      <c r="N17" s="330">
        <v>40</v>
      </c>
    </row>
    <row r="18" spans="1:14" ht="12.75" customHeight="1" x14ac:dyDescent="0.2">
      <c r="A18" s="391" t="s">
        <v>857</v>
      </c>
      <c r="B18" s="336" t="s">
        <v>458</v>
      </c>
      <c r="C18" s="391" t="s">
        <v>847</v>
      </c>
      <c r="D18" s="446">
        <v>38714</v>
      </c>
      <c r="E18" s="390" t="s">
        <v>858</v>
      </c>
      <c r="F18" s="391" t="s">
        <v>859</v>
      </c>
      <c r="G18" s="445">
        <v>38718</v>
      </c>
      <c r="H18" s="428" t="s">
        <v>126</v>
      </c>
      <c r="I18" s="428" t="s">
        <v>128</v>
      </c>
      <c r="J18" s="428" t="s">
        <v>156</v>
      </c>
      <c r="K18" s="331" t="s">
        <v>100</v>
      </c>
      <c r="L18" s="330">
        <v>45</v>
      </c>
      <c r="M18" s="330">
        <v>45</v>
      </c>
      <c r="N18" s="330">
        <v>45</v>
      </c>
    </row>
    <row r="19" spans="1:14" x14ac:dyDescent="0.2">
      <c r="A19" s="391"/>
      <c r="B19" s="336" t="s">
        <v>176</v>
      </c>
      <c r="C19" s="391"/>
      <c r="D19" s="446"/>
      <c r="E19" s="390"/>
      <c r="F19" s="391"/>
      <c r="G19" s="445"/>
      <c r="H19" s="428"/>
      <c r="I19" s="428"/>
      <c r="J19" s="428"/>
      <c r="K19" s="331" t="s">
        <v>860</v>
      </c>
      <c r="L19" s="330">
        <v>4455</v>
      </c>
      <c r="M19" s="330">
        <v>4455</v>
      </c>
      <c r="N19" s="330">
        <v>4455</v>
      </c>
    </row>
    <row r="20" spans="1:14" ht="12.75" customHeight="1" x14ac:dyDescent="0.2">
      <c r="A20" s="435" t="s">
        <v>861</v>
      </c>
      <c r="B20" s="336"/>
      <c r="C20" s="435" t="s">
        <v>863</v>
      </c>
      <c r="D20" s="431" t="s">
        <v>864</v>
      </c>
      <c r="E20" s="439" t="s">
        <v>865</v>
      </c>
      <c r="F20" s="442" t="s">
        <v>866</v>
      </c>
      <c r="G20" s="422" t="s">
        <v>867</v>
      </c>
      <c r="H20" s="425" t="s">
        <v>126</v>
      </c>
      <c r="I20" s="425" t="s">
        <v>128</v>
      </c>
      <c r="J20" s="425" t="s">
        <v>142</v>
      </c>
      <c r="K20" s="428" t="s">
        <v>860</v>
      </c>
      <c r="L20" s="421">
        <v>3187</v>
      </c>
      <c r="M20" s="421">
        <v>3187</v>
      </c>
      <c r="N20" s="421">
        <v>3187</v>
      </c>
    </row>
    <row r="21" spans="1:14" x14ac:dyDescent="0.2">
      <c r="A21" s="436"/>
      <c r="B21" s="333" t="s">
        <v>862</v>
      </c>
      <c r="C21" s="436"/>
      <c r="D21" s="438"/>
      <c r="E21" s="440"/>
      <c r="F21" s="443"/>
      <c r="G21" s="423"/>
      <c r="H21" s="426"/>
      <c r="I21" s="426"/>
      <c r="J21" s="426"/>
      <c r="K21" s="428"/>
      <c r="L21" s="421"/>
      <c r="M21" s="421"/>
      <c r="N21" s="421"/>
    </row>
    <row r="22" spans="1:14" x14ac:dyDescent="0.2">
      <c r="A22" s="437"/>
      <c r="B22" s="334"/>
      <c r="C22" s="437"/>
      <c r="D22" s="432"/>
      <c r="E22" s="441"/>
      <c r="F22" s="444"/>
      <c r="G22" s="424"/>
      <c r="H22" s="427"/>
      <c r="I22" s="427"/>
      <c r="J22" s="427"/>
      <c r="K22" s="331" t="s">
        <v>868</v>
      </c>
      <c r="L22" s="330">
        <v>491</v>
      </c>
      <c r="M22" s="330">
        <v>491</v>
      </c>
      <c r="N22" s="330">
        <v>491</v>
      </c>
    </row>
    <row r="23" spans="1:14" ht="73.5" hidden="1" customHeight="1" x14ac:dyDescent="0.2">
      <c r="A23" s="328" t="s">
        <v>869</v>
      </c>
      <c r="B23" s="335"/>
      <c r="C23" s="328" t="s">
        <v>870</v>
      </c>
      <c r="D23" s="337">
        <v>39531</v>
      </c>
      <c r="E23" s="45" t="s">
        <v>871</v>
      </c>
      <c r="F23" s="220" t="s">
        <v>872</v>
      </c>
      <c r="G23" s="221" t="s">
        <v>873</v>
      </c>
      <c r="H23" s="331" t="s">
        <v>874</v>
      </c>
      <c r="I23" s="331" t="s">
        <v>128</v>
      </c>
      <c r="J23" s="331" t="s">
        <v>875</v>
      </c>
      <c r="K23" s="331" t="s">
        <v>850</v>
      </c>
      <c r="L23" s="330"/>
      <c r="M23" s="330"/>
      <c r="N23" s="330"/>
    </row>
    <row r="24" spans="1:14" ht="21" x14ac:dyDescent="0.2">
      <c r="A24" s="328" t="s">
        <v>876</v>
      </c>
      <c r="B24" s="336" t="s">
        <v>211</v>
      </c>
      <c r="C24" s="328" t="s">
        <v>877</v>
      </c>
      <c r="D24" s="337">
        <v>35076</v>
      </c>
      <c r="E24" s="45" t="s">
        <v>878</v>
      </c>
      <c r="F24" s="220" t="s">
        <v>879</v>
      </c>
      <c r="G24" s="221" t="s">
        <v>880</v>
      </c>
      <c r="H24" s="331" t="s">
        <v>126</v>
      </c>
      <c r="I24" s="331" t="s">
        <v>128</v>
      </c>
      <c r="J24" s="331" t="s">
        <v>145</v>
      </c>
      <c r="K24" s="331" t="s">
        <v>850</v>
      </c>
      <c r="L24" s="330">
        <v>217</v>
      </c>
      <c r="M24" s="330">
        <v>217</v>
      </c>
      <c r="N24" s="330">
        <v>217</v>
      </c>
    </row>
    <row r="25" spans="1:14" ht="94.5" x14ac:dyDescent="0.2">
      <c r="A25" s="328" t="s">
        <v>881</v>
      </c>
      <c r="B25" s="336" t="s">
        <v>211</v>
      </c>
      <c r="C25" s="328" t="s">
        <v>847</v>
      </c>
      <c r="D25" s="337">
        <v>39197</v>
      </c>
      <c r="E25" s="45" t="s">
        <v>882</v>
      </c>
      <c r="F25" s="222" t="s">
        <v>883</v>
      </c>
      <c r="G25" s="221" t="s">
        <v>884</v>
      </c>
      <c r="H25" s="331" t="s">
        <v>126</v>
      </c>
      <c r="I25" s="331" t="s">
        <v>104</v>
      </c>
      <c r="J25" s="331" t="s">
        <v>209</v>
      </c>
      <c r="K25" s="331" t="s">
        <v>860</v>
      </c>
      <c r="L25" s="330">
        <v>3985</v>
      </c>
      <c r="M25" s="330">
        <v>3985</v>
      </c>
      <c r="N25" s="330">
        <v>3985</v>
      </c>
    </row>
    <row r="26" spans="1:14" ht="94.5" x14ac:dyDescent="0.2">
      <c r="A26" s="238" t="s">
        <v>918</v>
      </c>
      <c r="B26" s="336" t="s">
        <v>269</v>
      </c>
      <c r="C26" s="328"/>
      <c r="D26" s="223"/>
      <c r="E26" s="220"/>
      <c r="F26" s="222"/>
      <c r="G26" s="221"/>
      <c r="H26" s="331" t="s">
        <v>126</v>
      </c>
      <c r="I26" s="331" t="s">
        <v>104</v>
      </c>
      <c r="J26" s="331" t="s">
        <v>942</v>
      </c>
      <c r="K26" s="331" t="s">
        <v>860</v>
      </c>
      <c r="L26" s="330">
        <v>4182</v>
      </c>
      <c r="M26" s="330">
        <v>4182</v>
      </c>
      <c r="N26" s="330">
        <v>4182</v>
      </c>
    </row>
    <row r="27" spans="1:14" ht="115.5" x14ac:dyDescent="0.2">
      <c r="A27" s="238" t="s">
        <v>919</v>
      </c>
      <c r="B27" s="336" t="s">
        <v>994</v>
      </c>
      <c r="C27" s="328"/>
      <c r="D27" s="223"/>
      <c r="E27" s="220"/>
      <c r="F27" s="222"/>
      <c r="G27" s="221"/>
      <c r="H27" s="331" t="s">
        <v>126</v>
      </c>
      <c r="I27" s="331" t="s">
        <v>104</v>
      </c>
      <c r="J27" s="331" t="s">
        <v>963</v>
      </c>
      <c r="K27" s="331" t="s">
        <v>860</v>
      </c>
      <c r="L27" s="330">
        <v>2900</v>
      </c>
      <c r="M27" s="330">
        <v>2900</v>
      </c>
      <c r="N27" s="330">
        <v>2900</v>
      </c>
    </row>
    <row r="28" spans="1:14" ht="105" x14ac:dyDescent="0.2">
      <c r="A28" s="238" t="s">
        <v>947</v>
      </c>
      <c r="B28" s="336"/>
      <c r="C28" s="328"/>
      <c r="D28" s="223"/>
      <c r="E28" s="220"/>
      <c r="F28" s="222"/>
      <c r="G28" s="221"/>
      <c r="H28" s="331" t="s">
        <v>126</v>
      </c>
      <c r="I28" s="331" t="s">
        <v>104</v>
      </c>
      <c r="J28" s="331" t="s">
        <v>948</v>
      </c>
      <c r="K28" s="331" t="s">
        <v>860</v>
      </c>
      <c r="L28" s="330">
        <v>551</v>
      </c>
      <c r="M28" s="330">
        <v>551</v>
      </c>
      <c r="N28" s="330">
        <v>551</v>
      </c>
    </row>
    <row r="29" spans="1:14" ht="126" customHeight="1" x14ac:dyDescent="0.2">
      <c r="A29" s="429" t="s">
        <v>885</v>
      </c>
      <c r="B29" s="336" t="s">
        <v>995</v>
      </c>
      <c r="C29" s="328" t="s">
        <v>847</v>
      </c>
      <c r="D29" s="337">
        <v>45050</v>
      </c>
      <c r="E29" s="431" t="s">
        <v>886</v>
      </c>
      <c r="F29" s="433" t="s">
        <v>887</v>
      </c>
      <c r="G29" s="422"/>
      <c r="H29" s="331" t="s">
        <v>126</v>
      </c>
      <c r="I29" s="331" t="s">
        <v>104</v>
      </c>
      <c r="J29" s="425" t="s">
        <v>888</v>
      </c>
      <c r="K29" s="331" t="s">
        <v>860</v>
      </c>
      <c r="L29" s="330">
        <v>8738.0040000000008</v>
      </c>
      <c r="M29" s="330">
        <v>8738.0040000000008</v>
      </c>
      <c r="N29" s="330">
        <v>8738.0040000000008</v>
      </c>
    </row>
    <row r="30" spans="1:14" x14ac:dyDescent="0.2">
      <c r="A30" s="430"/>
      <c r="B30" s="336"/>
      <c r="C30" s="328"/>
      <c r="D30" s="337"/>
      <c r="E30" s="432"/>
      <c r="F30" s="434"/>
      <c r="G30" s="424"/>
      <c r="H30" s="331" t="s">
        <v>126</v>
      </c>
      <c r="I30" s="331" t="s">
        <v>128</v>
      </c>
      <c r="J30" s="427"/>
      <c r="K30" s="331" t="s">
        <v>868</v>
      </c>
      <c r="L30" s="330">
        <v>7601.9960000000001</v>
      </c>
      <c r="M30" s="330">
        <v>7601.9960000000001</v>
      </c>
      <c r="N30" s="330">
        <v>7601.9960000000001</v>
      </c>
    </row>
    <row r="31" spans="1:14" x14ac:dyDescent="0.2">
      <c r="A31" s="420" t="s">
        <v>889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224">
        <f>SUM(L14:L30)</f>
        <v>42984</v>
      </c>
      <c r="M31" s="224">
        <f t="shared" ref="M31:N31" si="0">SUM(M14:M30)</f>
        <v>42984</v>
      </c>
      <c r="N31" s="224">
        <f t="shared" si="0"/>
        <v>42984</v>
      </c>
    </row>
    <row r="33" spans="12:12" x14ac:dyDescent="0.2">
      <c r="L33" s="225"/>
    </row>
    <row r="34" spans="12:12" x14ac:dyDescent="0.2">
      <c r="L34" s="226"/>
    </row>
  </sheetData>
  <mergeCells count="49">
    <mergeCell ref="J1:N1"/>
    <mergeCell ref="J2:N2"/>
    <mergeCell ref="J3:N3"/>
    <mergeCell ref="J4:N4"/>
    <mergeCell ref="A9:L9"/>
    <mergeCell ref="A10:L10"/>
    <mergeCell ref="A12:A13"/>
    <mergeCell ref="B12:B13"/>
    <mergeCell ref="C12:F12"/>
    <mergeCell ref="G12:G13"/>
    <mergeCell ref="H12:K12"/>
    <mergeCell ref="L12:N12"/>
    <mergeCell ref="G15:G16"/>
    <mergeCell ref="H15:H16"/>
    <mergeCell ref="I15:I16"/>
    <mergeCell ref="J15:J16"/>
    <mergeCell ref="A18:A19"/>
    <mergeCell ref="C18:C19"/>
    <mergeCell ref="D18:D19"/>
    <mergeCell ref="E18:E19"/>
    <mergeCell ref="F18:F19"/>
    <mergeCell ref="A15:A16"/>
    <mergeCell ref="C15:C16"/>
    <mergeCell ref="D15:D16"/>
    <mergeCell ref="E15:E16"/>
    <mergeCell ref="F15:F16"/>
    <mergeCell ref="G18:G19"/>
    <mergeCell ref="H18:H19"/>
    <mergeCell ref="I18:I19"/>
    <mergeCell ref="J18:J19"/>
    <mergeCell ref="A20:A22"/>
    <mergeCell ref="C20:C22"/>
    <mergeCell ref="D20:D22"/>
    <mergeCell ref="E20:E22"/>
    <mergeCell ref="F20:F22"/>
    <mergeCell ref="A31:K31"/>
    <mergeCell ref="M20:M21"/>
    <mergeCell ref="N20:N21"/>
    <mergeCell ref="G20:G22"/>
    <mergeCell ref="H20:H22"/>
    <mergeCell ref="I20:I22"/>
    <mergeCell ref="J20:J22"/>
    <mergeCell ref="K20:K21"/>
    <mergeCell ref="L20:L21"/>
    <mergeCell ref="A29:A30"/>
    <mergeCell ref="E29:E30"/>
    <mergeCell ref="F29:F30"/>
    <mergeCell ref="G29:G30"/>
    <mergeCell ref="J29:J30"/>
  </mergeCells>
  <pageMargins left="0.7" right="0.7" top="0.75" bottom="0.75" header="0.3" footer="0.3"/>
  <pageSetup paperSize="9" scale="7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60" zoomScaleNormal="100" workbookViewId="0">
      <selection activeCell="F7" sqref="F7"/>
    </sheetView>
  </sheetViews>
  <sheetFormatPr defaultRowHeight="12.75" x14ac:dyDescent="0.2"/>
  <cols>
    <col min="1" max="1" width="31.85546875" style="212" customWidth="1"/>
    <col min="2" max="2" width="15.7109375" style="212" customWidth="1"/>
    <col min="3" max="3" width="15.85546875" style="212" customWidth="1"/>
    <col min="4" max="4" width="16.42578125" style="212" customWidth="1"/>
    <col min="5" max="250" width="9.140625" style="212"/>
    <col min="251" max="251" width="16.28515625" style="212" customWidth="1"/>
    <col min="252" max="252" width="10.42578125" style="212" customWidth="1"/>
    <col min="253" max="253" width="6.7109375" style="212" customWidth="1"/>
    <col min="254" max="254" width="6.85546875" style="212" customWidth="1"/>
    <col min="255" max="255" width="9.85546875" style="212" customWidth="1"/>
    <col min="256" max="256" width="6.85546875" style="212" customWidth="1"/>
    <col min="257" max="257" width="7" style="212" customWidth="1"/>
    <col min="258" max="258" width="15.7109375" style="212" customWidth="1"/>
    <col min="259" max="259" width="15.85546875" style="212" customWidth="1"/>
    <col min="260" max="260" width="16.42578125" style="212" customWidth="1"/>
    <col min="261" max="506" width="9.140625" style="212"/>
    <col min="507" max="507" width="16.28515625" style="212" customWidth="1"/>
    <col min="508" max="508" width="10.42578125" style="212" customWidth="1"/>
    <col min="509" max="509" width="6.7109375" style="212" customWidth="1"/>
    <col min="510" max="510" width="6.85546875" style="212" customWidth="1"/>
    <col min="511" max="511" width="9.85546875" style="212" customWidth="1"/>
    <col min="512" max="512" width="6.85546875" style="212" customWidth="1"/>
    <col min="513" max="513" width="7" style="212" customWidth="1"/>
    <col min="514" max="514" width="15.7109375" style="212" customWidth="1"/>
    <col min="515" max="515" width="15.85546875" style="212" customWidth="1"/>
    <col min="516" max="516" width="16.42578125" style="212" customWidth="1"/>
    <col min="517" max="762" width="9.140625" style="212"/>
    <col min="763" max="763" width="16.28515625" style="212" customWidth="1"/>
    <col min="764" max="764" width="10.42578125" style="212" customWidth="1"/>
    <col min="765" max="765" width="6.7109375" style="212" customWidth="1"/>
    <col min="766" max="766" width="6.85546875" style="212" customWidth="1"/>
    <col min="767" max="767" width="9.85546875" style="212" customWidth="1"/>
    <col min="768" max="768" width="6.85546875" style="212" customWidth="1"/>
    <col min="769" max="769" width="7" style="212" customWidth="1"/>
    <col min="770" max="770" width="15.7109375" style="212" customWidth="1"/>
    <col min="771" max="771" width="15.85546875" style="212" customWidth="1"/>
    <col min="772" max="772" width="16.42578125" style="212" customWidth="1"/>
    <col min="773" max="1018" width="9.140625" style="212"/>
    <col min="1019" max="1019" width="16.28515625" style="212" customWidth="1"/>
    <col min="1020" max="1020" width="10.42578125" style="212" customWidth="1"/>
    <col min="1021" max="1021" width="6.7109375" style="212" customWidth="1"/>
    <col min="1022" max="1022" width="6.85546875" style="212" customWidth="1"/>
    <col min="1023" max="1023" width="9.85546875" style="212" customWidth="1"/>
    <col min="1024" max="1024" width="6.85546875" style="212" customWidth="1"/>
    <col min="1025" max="1025" width="7" style="212" customWidth="1"/>
    <col min="1026" max="1026" width="15.7109375" style="212" customWidth="1"/>
    <col min="1027" max="1027" width="15.85546875" style="212" customWidth="1"/>
    <col min="1028" max="1028" width="16.42578125" style="212" customWidth="1"/>
    <col min="1029" max="1274" width="9.140625" style="212"/>
    <col min="1275" max="1275" width="16.28515625" style="212" customWidth="1"/>
    <col min="1276" max="1276" width="10.42578125" style="212" customWidth="1"/>
    <col min="1277" max="1277" width="6.7109375" style="212" customWidth="1"/>
    <col min="1278" max="1278" width="6.85546875" style="212" customWidth="1"/>
    <col min="1279" max="1279" width="9.85546875" style="212" customWidth="1"/>
    <col min="1280" max="1280" width="6.85546875" style="212" customWidth="1"/>
    <col min="1281" max="1281" width="7" style="212" customWidth="1"/>
    <col min="1282" max="1282" width="15.7109375" style="212" customWidth="1"/>
    <col min="1283" max="1283" width="15.85546875" style="212" customWidth="1"/>
    <col min="1284" max="1284" width="16.42578125" style="212" customWidth="1"/>
    <col min="1285" max="1530" width="9.140625" style="212"/>
    <col min="1531" max="1531" width="16.28515625" style="212" customWidth="1"/>
    <col min="1532" max="1532" width="10.42578125" style="212" customWidth="1"/>
    <col min="1533" max="1533" width="6.7109375" style="212" customWidth="1"/>
    <col min="1534" max="1534" width="6.85546875" style="212" customWidth="1"/>
    <col min="1535" max="1535" width="9.85546875" style="212" customWidth="1"/>
    <col min="1536" max="1536" width="6.85546875" style="212" customWidth="1"/>
    <col min="1537" max="1537" width="7" style="212" customWidth="1"/>
    <col min="1538" max="1538" width="15.7109375" style="212" customWidth="1"/>
    <col min="1539" max="1539" width="15.85546875" style="212" customWidth="1"/>
    <col min="1540" max="1540" width="16.42578125" style="212" customWidth="1"/>
    <col min="1541" max="1786" width="9.140625" style="212"/>
    <col min="1787" max="1787" width="16.28515625" style="212" customWidth="1"/>
    <col min="1788" max="1788" width="10.42578125" style="212" customWidth="1"/>
    <col min="1789" max="1789" width="6.7109375" style="212" customWidth="1"/>
    <col min="1790" max="1790" width="6.85546875" style="212" customWidth="1"/>
    <col min="1791" max="1791" width="9.85546875" style="212" customWidth="1"/>
    <col min="1792" max="1792" width="6.85546875" style="212" customWidth="1"/>
    <col min="1793" max="1793" width="7" style="212" customWidth="1"/>
    <col min="1794" max="1794" width="15.7109375" style="212" customWidth="1"/>
    <col min="1795" max="1795" width="15.85546875" style="212" customWidth="1"/>
    <col min="1796" max="1796" width="16.42578125" style="212" customWidth="1"/>
    <col min="1797" max="2042" width="9.140625" style="212"/>
    <col min="2043" max="2043" width="16.28515625" style="212" customWidth="1"/>
    <col min="2044" max="2044" width="10.42578125" style="212" customWidth="1"/>
    <col min="2045" max="2045" width="6.7109375" style="212" customWidth="1"/>
    <col min="2046" max="2046" width="6.85546875" style="212" customWidth="1"/>
    <col min="2047" max="2047" width="9.85546875" style="212" customWidth="1"/>
    <col min="2048" max="2048" width="6.85546875" style="212" customWidth="1"/>
    <col min="2049" max="2049" width="7" style="212" customWidth="1"/>
    <col min="2050" max="2050" width="15.7109375" style="212" customWidth="1"/>
    <col min="2051" max="2051" width="15.85546875" style="212" customWidth="1"/>
    <col min="2052" max="2052" width="16.42578125" style="212" customWidth="1"/>
    <col min="2053" max="2298" width="9.140625" style="212"/>
    <col min="2299" max="2299" width="16.28515625" style="212" customWidth="1"/>
    <col min="2300" max="2300" width="10.42578125" style="212" customWidth="1"/>
    <col min="2301" max="2301" width="6.7109375" style="212" customWidth="1"/>
    <col min="2302" max="2302" width="6.85546875" style="212" customWidth="1"/>
    <col min="2303" max="2303" width="9.85546875" style="212" customWidth="1"/>
    <col min="2304" max="2304" width="6.85546875" style="212" customWidth="1"/>
    <col min="2305" max="2305" width="7" style="212" customWidth="1"/>
    <col min="2306" max="2306" width="15.7109375" style="212" customWidth="1"/>
    <col min="2307" max="2307" width="15.85546875" style="212" customWidth="1"/>
    <col min="2308" max="2308" width="16.42578125" style="212" customWidth="1"/>
    <col min="2309" max="2554" width="9.140625" style="212"/>
    <col min="2555" max="2555" width="16.28515625" style="212" customWidth="1"/>
    <col min="2556" max="2556" width="10.42578125" style="212" customWidth="1"/>
    <col min="2557" max="2557" width="6.7109375" style="212" customWidth="1"/>
    <col min="2558" max="2558" width="6.85546875" style="212" customWidth="1"/>
    <col min="2559" max="2559" width="9.85546875" style="212" customWidth="1"/>
    <col min="2560" max="2560" width="6.85546875" style="212" customWidth="1"/>
    <col min="2561" max="2561" width="7" style="212" customWidth="1"/>
    <col min="2562" max="2562" width="15.7109375" style="212" customWidth="1"/>
    <col min="2563" max="2563" width="15.85546875" style="212" customWidth="1"/>
    <col min="2564" max="2564" width="16.42578125" style="212" customWidth="1"/>
    <col min="2565" max="2810" width="9.140625" style="212"/>
    <col min="2811" max="2811" width="16.28515625" style="212" customWidth="1"/>
    <col min="2812" max="2812" width="10.42578125" style="212" customWidth="1"/>
    <col min="2813" max="2813" width="6.7109375" style="212" customWidth="1"/>
    <col min="2814" max="2814" width="6.85546875" style="212" customWidth="1"/>
    <col min="2815" max="2815" width="9.85546875" style="212" customWidth="1"/>
    <col min="2816" max="2816" width="6.85546875" style="212" customWidth="1"/>
    <col min="2817" max="2817" width="7" style="212" customWidth="1"/>
    <col min="2818" max="2818" width="15.7109375" style="212" customWidth="1"/>
    <col min="2819" max="2819" width="15.85546875" style="212" customWidth="1"/>
    <col min="2820" max="2820" width="16.42578125" style="212" customWidth="1"/>
    <col min="2821" max="3066" width="9.140625" style="212"/>
    <col min="3067" max="3067" width="16.28515625" style="212" customWidth="1"/>
    <col min="3068" max="3068" width="10.42578125" style="212" customWidth="1"/>
    <col min="3069" max="3069" width="6.7109375" style="212" customWidth="1"/>
    <col min="3070" max="3070" width="6.85546875" style="212" customWidth="1"/>
    <col min="3071" max="3071" width="9.85546875" style="212" customWidth="1"/>
    <col min="3072" max="3072" width="6.85546875" style="212" customWidth="1"/>
    <col min="3073" max="3073" width="7" style="212" customWidth="1"/>
    <col min="3074" max="3074" width="15.7109375" style="212" customWidth="1"/>
    <col min="3075" max="3075" width="15.85546875" style="212" customWidth="1"/>
    <col min="3076" max="3076" width="16.42578125" style="212" customWidth="1"/>
    <col min="3077" max="3322" width="9.140625" style="212"/>
    <col min="3323" max="3323" width="16.28515625" style="212" customWidth="1"/>
    <col min="3324" max="3324" width="10.42578125" style="212" customWidth="1"/>
    <col min="3325" max="3325" width="6.7109375" style="212" customWidth="1"/>
    <col min="3326" max="3326" width="6.85546875" style="212" customWidth="1"/>
    <col min="3327" max="3327" width="9.85546875" style="212" customWidth="1"/>
    <col min="3328" max="3328" width="6.85546875" style="212" customWidth="1"/>
    <col min="3329" max="3329" width="7" style="212" customWidth="1"/>
    <col min="3330" max="3330" width="15.7109375" style="212" customWidth="1"/>
    <col min="3331" max="3331" width="15.85546875" style="212" customWidth="1"/>
    <col min="3332" max="3332" width="16.42578125" style="212" customWidth="1"/>
    <col min="3333" max="3578" width="9.140625" style="212"/>
    <col min="3579" max="3579" width="16.28515625" style="212" customWidth="1"/>
    <col min="3580" max="3580" width="10.42578125" style="212" customWidth="1"/>
    <col min="3581" max="3581" width="6.7109375" style="212" customWidth="1"/>
    <col min="3582" max="3582" width="6.85546875" style="212" customWidth="1"/>
    <col min="3583" max="3583" width="9.85546875" style="212" customWidth="1"/>
    <col min="3584" max="3584" width="6.85546875" style="212" customWidth="1"/>
    <col min="3585" max="3585" width="7" style="212" customWidth="1"/>
    <col min="3586" max="3586" width="15.7109375" style="212" customWidth="1"/>
    <col min="3587" max="3587" width="15.85546875" style="212" customWidth="1"/>
    <col min="3588" max="3588" width="16.42578125" style="212" customWidth="1"/>
    <col min="3589" max="3834" width="9.140625" style="212"/>
    <col min="3835" max="3835" width="16.28515625" style="212" customWidth="1"/>
    <col min="3836" max="3836" width="10.42578125" style="212" customWidth="1"/>
    <col min="3837" max="3837" width="6.7109375" style="212" customWidth="1"/>
    <col min="3838" max="3838" width="6.85546875" style="212" customWidth="1"/>
    <col min="3839" max="3839" width="9.85546875" style="212" customWidth="1"/>
    <col min="3840" max="3840" width="6.85546875" style="212" customWidth="1"/>
    <col min="3841" max="3841" width="7" style="212" customWidth="1"/>
    <col min="3842" max="3842" width="15.7109375" style="212" customWidth="1"/>
    <col min="3843" max="3843" width="15.85546875" style="212" customWidth="1"/>
    <col min="3844" max="3844" width="16.42578125" style="212" customWidth="1"/>
    <col min="3845" max="4090" width="9.140625" style="212"/>
    <col min="4091" max="4091" width="16.28515625" style="212" customWidth="1"/>
    <col min="4092" max="4092" width="10.42578125" style="212" customWidth="1"/>
    <col min="4093" max="4093" width="6.7109375" style="212" customWidth="1"/>
    <col min="4094" max="4094" width="6.85546875" style="212" customWidth="1"/>
    <col min="4095" max="4095" width="9.85546875" style="212" customWidth="1"/>
    <col min="4096" max="4096" width="6.85546875" style="212" customWidth="1"/>
    <col min="4097" max="4097" width="7" style="212" customWidth="1"/>
    <col min="4098" max="4098" width="15.7109375" style="212" customWidth="1"/>
    <col min="4099" max="4099" width="15.85546875" style="212" customWidth="1"/>
    <col min="4100" max="4100" width="16.42578125" style="212" customWidth="1"/>
    <col min="4101" max="4346" width="9.140625" style="212"/>
    <col min="4347" max="4347" width="16.28515625" style="212" customWidth="1"/>
    <col min="4348" max="4348" width="10.42578125" style="212" customWidth="1"/>
    <col min="4349" max="4349" width="6.7109375" style="212" customWidth="1"/>
    <col min="4350" max="4350" width="6.85546875" style="212" customWidth="1"/>
    <col min="4351" max="4351" width="9.85546875" style="212" customWidth="1"/>
    <col min="4352" max="4352" width="6.85546875" style="212" customWidth="1"/>
    <col min="4353" max="4353" width="7" style="212" customWidth="1"/>
    <col min="4354" max="4354" width="15.7109375" style="212" customWidth="1"/>
    <col min="4355" max="4355" width="15.85546875" style="212" customWidth="1"/>
    <col min="4356" max="4356" width="16.42578125" style="212" customWidth="1"/>
    <col min="4357" max="4602" width="9.140625" style="212"/>
    <col min="4603" max="4603" width="16.28515625" style="212" customWidth="1"/>
    <col min="4604" max="4604" width="10.42578125" style="212" customWidth="1"/>
    <col min="4605" max="4605" width="6.7109375" style="212" customWidth="1"/>
    <col min="4606" max="4606" width="6.85546875" style="212" customWidth="1"/>
    <col min="4607" max="4607" width="9.85546875" style="212" customWidth="1"/>
    <col min="4608" max="4608" width="6.85546875" style="212" customWidth="1"/>
    <col min="4609" max="4609" width="7" style="212" customWidth="1"/>
    <col min="4610" max="4610" width="15.7109375" style="212" customWidth="1"/>
    <col min="4611" max="4611" width="15.85546875" style="212" customWidth="1"/>
    <col min="4612" max="4612" width="16.42578125" style="212" customWidth="1"/>
    <col min="4613" max="4858" width="9.140625" style="212"/>
    <col min="4859" max="4859" width="16.28515625" style="212" customWidth="1"/>
    <col min="4860" max="4860" width="10.42578125" style="212" customWidth="1"/>
    <col min="4861" max="4861" width="6.7109375" style="212" customWidth="1"/>
    <col min="4862" max="4862" width="6.85546875" style="212" customWidth="1"/>
    <col min="4863" max="4863" width="9.85546875" style="212" customWidth="1"/>
    <col min="4864" max="4864" width="6.85546875" style="212" customWidth="1"/>
    <col min="4865" max="4865" width="7" style="212" customWidth="1"/>
    <col min="4866" max="4866" width="15.7109375" style="212" customWidth="1"/>
    <col min="4867" max="4867" width="15.85546875" style="212" customWidth="1"/>
    <col min="4868" max="4868" width="16.42578125" style="212" customWidth="1"/>
    <col min="4869" max="5114" width="9.140625" style="212"/>
    <col min="5115" max="5115" width="16.28515625" style="212" customWidth="1"/>
    <col min="5116" max="5116" width="10.42578125" style="212" customWidth="1"/>
    <col min="5117" max="5117" width="6.7109375" style="212" customWidth="1"/>
    <col min="5118" max="5118" width="6.85546875" style="212" customWidth="1"/>
    <col min="5119" max="5119" width="9.85546875" style="212" customWidth="1"/>
    <col min="5120" max="5120" width="6.85546875" style="212" customWidth="1"/>
    <col min="5121" max="5121" width="7" style="212" customWidth="1"/>
    <col min="5122" max="5122" width="15.7109375" style="212" customWidth="1"/>
    <col min="5123" max="5123" width="15.85546875" style="212" customWidth="1"/>
    <col min="5124" max="5124" width="16.42578125" style="212" customWidth="1"/>
    <col min="5125" max="5370" width="9.140625" style="212"/>
    <col min="5371" max="5371" width="16.28515625" style="212" customWidth="1"/>
    <col min="5372" max="5372" width="10.42578125" style="212" customWidth="1"/>
    <col min="5373" max="5373" width="6.7109375" style="212" customWidth="1"/>
    <col min="5374" max="5374" width="6.85546875" style="212" customWidth="1"/>
    <col min="5375" max="5375" width="9.85546875" style="212" customWidth="1"/>
    <col min="5376" max="5376" width="6.85546875" style="212" customWidth="1"/>
    <col min="5377" max="5377" width="7" style="212" customWidth="1"/>
    <col min="5378" max="5378" width="15.7109375" style="212" customWidth="1"/>
    <col min="5379" max="5379" width="15.85546875" style="212" customWidth="1"/>
    <col min="5380" max="5380" width="16.42578125" style="212" customWidth="1"/>
    <col min="5381" max="5626" width="9.140625" style="212"/>
    <col min="5627" max="5627" width="16.28515625" style="212" customWidth="1"/>
    <col min="5628" max="5628" width="10.42578125" style="212" customWidth="1"/>
    <col min="5629" max="5629" width="6.7109375" style="212" customWidth="1"/>
    <col min="5630" max="5630" width="6.85546875" style="212" customWidth="1"/>
    <col min="5631" max="5631" width="9.85546875" style="212" customWidth="1"/>
    <col min="5632" max="5632" width="6.85546875" style="212" customWidth="1"/>
    <col min="5633" max="5633" width="7" style="212" customWidth="1"/>
    <col min="5634" max="5634" width="15.7109375" style="212" customWidth="1"/>
    <col min="5635" max="5635" width="15.85546875" style="212" customWidth="1"/>
    <col min="5636" max="5636" width="16.42578125" style="212" customWidth="1"/>
    <col min="5637" max="5882" width="9.140625" style="212"/>
    <col min="5883" max="5883" width="16.28515625" style="212" customWidth="1"/>
    <col min="5884" max="5884" width="10.42578125" style="212" customWidth="1"/>
    <col min="5885" max="5885" width="6.7109375" style="212" customWidth="1"/>
    <col min="5886" max="5886" width="6.85546875" style="212" customWidth="1"/>
    <col min="5887" max="5887" width="9.85546875" style="212" customWidth="1"/>
    <col min="5888" max="5888" width="6.85546875" style="212" customWidth="1"/>
    <col min="5889" max="5889" width="7" style="212" customWidth="1"/>
    <col min="5890" max="5890" width="15.7109375" style="212" customWidth="1"/>
    <col min="5891" max="5891" width="15.85546875" style="212" customWidth="1"/>
    <col min="5892" max="5892" width="16.42578125" style="212" customWidth="1"/>
    <col min="5893" max="6138" width="9.140625" style="212"/>
    <col min="6139" max="6139" width="16.28515625" style="212" customWidth="1"/>
    <col min="6140" max="6140" width="10.42578125" style="212" customWidth="1"/>
    <col min="6141" max="6141" width="6.7109375" style="212" customWidth="1"/>
    <col min="6142" max="6142" width="6.85546875" style="212" customWidth="1"/>
    <col min="6143" max="6143" width="9.85546875" style="212" customWidth="1"/>
    <col min="6144" max="6144" width="6.85546875" style="212" customWidth="1"/>
    <col min="6145" max="6145" width="7" style="212" customWidth="1"/>
    <col min="6146" max="6146" width="15.7109375" style="212" customWidth="1"/>
    <col min="6147" max="6147" width="15.85546875" style="212" customWidth="1"/>
    <col min="6148" max="6148" width="16.42578125" style="212" customWidth="1"/>
    <col min="6149" max="6394" width="9.140625" style="212"/>
    <col min="6395" max="6395" width="16.28515625" style="212" customWidth="1"/>
    <col min="6396" max="6396" width="10.42578125" style="212" customWidth="1"/>
    <col min="6397" max="6397" width="6.7109375" style="212" customWidth="1"/>
    <col min="6398" max="6398" width="6.85546875" style="212" customWidth="1"/>
    <col min="6399" max="6399" width="9.85546875" style="212" customWidth="1"/>
    <col min="6400" max="6400" width="6.85546875" style="212" customWidth="1"/>
    <col min="6401" max="6401" width="7" style="212" customWidth="1"/>
    <col min="6402" max="6402" width="15.7109375" style="212" customWidth="1"/>
    <col min="6403" max="6403" width="15.85546875" style="212" customWidth="1"/>
    <col min="6404" max="6404" width="16.42578125" style="212" customWidth="1"/>
    <col min="6405" max="6650" width="9.140625" style="212"/>
    <col min="6651" max="6651" width="16.28515625" style="212" customWidth="1"/>
    <col min="6652" max="6652" width="10.42578125" style="212" customWidth="1"/>
    <col min="6653" max="6653" width="6.7109375" style="212" customWidth="1"/>
    <col min="6654" max="6654" width="6.85546875" style="212" customWidth="1"/>
    <col min="6655" max="6655" width="9.85546875" style="212" customWidth="1"/>
    <col min="6656" max="6656" width="6.85546875" style="212" customWidth="1"/>
    <col min="6657" max="6657" width="7" style="212" customWidth="1"/>
    <col min="6658" max="6658" width="15.7109375" style="212" customWidth="1"/>
    <col min="6659" max="6659" width="15.85546875" style="212" customWidth="1"/>
    <col min="6660" max="6660" width="16.42578125" style="212" customWidth="1"/>
    <col min="6661" max="6906" width="9.140625" style="212"/>
    <col min="6907" max="6907" width="16.28515625" style="212" customWidth="1"/>
    <col min="6908" max="6908" width="10.42578125" style="212" customWidth="1"/>
    <col min="6909" max="6909" width="6.7109375" style="212" customWidth="1"/>
    <col min="6910" max="6910" width="6.85546875" style="212" customWidth="1"/>
    <col min="6911" max="6911" width="9.85546875" style="212" customWidth="1"/>
    <col min="6912" max="6912" width="6.85546875" style="212" customWidth="1"/>
    <col min="6913" max="6913" width="7" style="212" customWidth="1"/>
    <col min="6914" max="6914" width="15.7109375" style="212" customWidth="1"/>
    <col min="6915" max="6915" width="15.85546875" style="212" customWidth="1"/>
    <col min="6916" max="6916" width="16.42578125" style="212" customWidth="1"/>
    <col min="6917" max="7162" width="9.140625" style="212"/>
    <col min="7163" max="7163" width="16.28515625" style="212" customWidth="1"/>
    <col min="7164" max="7164" width="10.42578125" style="212" customWidth="1"/>
    <col min="7165" max="7165" width="6.7109375" style="212" customWidth="1"/>
    <col min="7166" max="7166" width="6.85546875" style="212" customWidth="1"/>
    <col min="7167" max="7167" width="9.85546875" style="212" customWidth="1"/>
    <col min="7168" max="7168" width="6.85546875" style="212" customWidth="1"/>
    <col min="7169" max="7169" width="7" style="212" customWidth="1"/>
    <col min="7170" max="7170" width="15.7109375" style="212" customWidth="1"/>
    <col min="7171" max="7171" width="15.85546875" style="212" customWidth="1"/>
    <col min="7172" max="7172" width="16.42578125" style="212" customWidth="1"/>
    <col min="7173" max="7418" width="9.140625" style="212"/>
    <col min="7419" max="7419" width="16.28515625" style="212" customWidth="1"/>
    <col min="7420" max="7420" width="10.42578125" style="212" customWidth="1"/>
    <col min="7421" max="7421" width="6.7109375" style="212" customWidth="1"/>
    <col min="7422" max="7422" width="6.85546875" style="212" customWidth="1"/>
    <col min="7423" max="7423" width="9.85546875" style="212" customWidth="1"/>
    <col min="7424" max="7424" width="6.85546875" style="212" customWidth="1"/>
    <col min="7425" max="7425" width="7" style="212" customWidth="1"/>
    <col min="7426" max="7426" width="15.7109375" style="212" customWidth="1"/>
    <col min="7427" max="7427" width="15.85546875" style="212" customWidth="1"/>
    <col min="7428" max="7428" width="16.42578125" style="212" customWidth="1"/>
    <col min="7429" max="7674" width="9.140625" style="212"/>
    <col min="7675" max="7675" width="16.28515625" style="212" customWidth="1"/>
    <col min="7676" max="7676" width="10.42578125" style="212" customWidth="1"/>
    <col min="7677" max="7677" width="6.7109375" style="212" customWidth="1"/>
    <col min="7678" max="7678" width="6.85546875" style="212" customWidth="1"/>
    <col min="7679" max="7679" width="9.85546875" style="212" customWidth="1"/>
    <col min="7680" max="7680" width="6.85546875" style="212" customWidth="1"/>
    <col min="7681" max="7681" width="7" style="212" customWidth="1"/>
    <col min="7682" max="7682" width="15.7109375" style="212" customWidth="1"/>
    <col min="7683" max="7683" width="15.85546875" style="212" customWidth="1"/>
    <col min="7684" max="7684" width="16.42578125" style="212" customWidth="1"/>
    <col min="7685" max="7930" width="9.140625" style="212"/>
    <col min="7931" max="7931" width="16.28515625" style="212" customWidth="1"/>
    <col min="7932" max="7932" width="10.42578125" style="212" customWidth="1"/>
    <col min="7933" max="7933" width="6.7109375" style="212" customWidth="1"/>
    <col min="7934" max="7934" width="6.85546875" style="212" customWidth="1"/>
    <col min="7935" max="7935" width="9.85546875" style="212" customWidth="1"/>
    <col min="7936" max="7936" width="6.85546875" style="212" customWidth="1"/>
    <col min="7937" max="7937" width="7" style="212" customWidth="1"/>
    <col min="7938" max="7938" width="15.7109375" style="212" customWidth="1"/>
    <col min="7939" max="7939" width="15.85546875" style="212" customWidth="1"/>
    <col min="7940" max="7940" width="16.42578125" style="212" customWidth="1"/>
    <col min="7941" max="8186" width="9.140625" style="212"/>
    <col min="8187" max="8187" width="16.28515625" style="212" customWidth="1"/>
    <col min="8188" max="8188" width="10.42578125" style="212" customWidth="1"/>
    <col min="8189" max="8189" width="6.7109375" style="212" customWidth="1"/>
    <col min="8190" max="8190" width="6.85546875" style="212" customWidth="1"/>
    <col min="8191" max="8191" width="9.85546875" style="212" customWidth="1"/>
    <col min="8192" max="8192" width="6.85546875" style="212" customWidth="1"/>
    <col min="8193" max="8193" width="7" style="212" customWidth="1"/>
    <col min="8194" max="8194" width="15.7109375" style="212" customWidth="1"/>
    <col min="8195" max="8195" width="15.85546875" style="212" customWidth="1"/>
    <col min="8196" max="8196" width="16.42578125" style="212" customWidth="1"/>
    <col min="8197" max="8442" width="9.140625" style="212"/>
    <col min="8443" max="8443" width="16.28515625" style="212" customWidth="1"/>
    <col min="8444" max="8444" width="10.42578125" style="212" customWidth="1"/>
    <col min="8445" max="8445" width="6.7109375" style="212" customWidth="1"/>
    <col min="8446" max="8446" width="6.85546875" style="212" customWidth="1"/>
    <col min="8447" max="8447" width="9.85546875" style="212" customWidth="1"/>
    <col min="8448" max="8448" width="6.85546875" style="212" customWidth="1"/>
    <col min="8449" max="8449" width="7" style="212" customWidth="1"/>
    <col min="8450" max="8450" width="15.7109375" style="212" customWidth="1"/>
    <col min="8451" max="8451" width="15.85546875" style="212" customWidth="1"/>
    <col min="8452" max="8452" width="16.42578125" style="212" customWidth="1"/>
    <col min="8453" max="8698" width="9.140625" style="212"/>
    <col min="8699" max="8699" width="16.28515625" style="212" customWidth="1"/>
    <col min="8700" max="8700" width="10.42578125" style="212" customWidth="1"/>
    <col min="8701" max="8701" width="6.7109375" style="212" customWidth="1"/>
    <col min="8702" max="8702" width="6.85546875" style="212" customWidth="1"/>
    <col min="8703" max="8703" width="9.85546875" style="212" customWidth="1"/>
    <col min="8704" max="8704" width="6.85546875" style="212" customWidth="1"/>
    <col min="8705" max="8705" width="7" style="212" customWidth="1"/>
    <col min="8706" max="8706" width="15.7109375" style="212" customWidth="1"/>
    <col min="8707" max="8707" width="15.85546875" style="212" customWidth="1"/>
    <col min="8708" max="8708" width="16.42578125" style="212" customWidth="1"/>
    <col min="8709" max="8954" width="9.140625" style="212"/>
    <col min="8955" max="8955" width="16.28515625" style="212" customWidth="1"/>
    <col min="8956" max="8956" width="10.42578125" style="212" customWidth="1"/>
    <col min="8957" max="8957" width="6.7109375" style="212" customWidth="1"/>
    <col min="8958" max="8958" width="6.85546875" style="212" customWidth="1"/>
    <col min="8959" max="8959" width="9.85546875" style="212" customWidth="1"/>
    <col min="8960" max="8960" width="6.85546875" style="212" customWidth="1"/>
    <col min="8961" max="8961" width="7" style="212" customWidth="1"/>
    <col min="8962" max="8962" width="15.7109375" style="212" customWidth="1"/>
    <col min="8963" max="8963" width="15.85546875" style="212" customWidth="1"/>
    <col min="8964" max="8964" width="16.42578125" style="212" customWidth="1"/>
    <col min="8965" max="9210" width="9.140625" style="212"/>
    <col min="9211" max="9211" width="16.28515625" style="212" customWidth="1"/>
    <col min="9212" max="9212" width="10.42578125" style="212" customWidth="1"/>
    <col min="9213" max="9213" width="6.7109375" style="212" customWidth="1"/>
    <col min="9214" max="9214" width="6.85546875" style="212" customWidth="1"/>
    <col min="9215" max="9215" width="9.85546875" style="212" customWidth="1"/>
    <col min="9216" max="9216" width="6.85546875" style="212" customWidth="1"/>
    <col min="9217" max="9217" width="7" style="212" customWidth="1"/>
    <col min="9218" max="9218" width="15.7109375" style="212" customWidth="1"/>
    <col min="9219" max="9219" width="15.85546875" style="212" customWidth="1"/>
    <col min="9220" max="9220" width="16.42578125" style="212" customWidth="1"/>
    <col min="9221" max="9466" width="9.140625" style="212"/>
    <col min="9467" max="9467" width="16.28515625" style="212" customWidth="1"/>
    <col min="9468" max="9468" width="10.42578125" style="212" customWidth="1"/>
    <col min="9469" max="9469" width="6.7109375" style="212" customWidth="1"/>
    <col min="9470" max="9470" width="6.85546875" style="212" customWidth="1"/>
    <col min="9471" max="9471" width="9.85546875" style="212" customWidth="1"/>
    <col min="9472" max="9472" width="6.85546875" style="212" customWidth="1"/>
    <col min="9473" max="9473" width="7" style="212" customWidth="1"/>
    <col min="9474" max="9474" width="15.7109375" style="212" customWidth="1"/>
    <col min="9475" max="9475" width="15.85546875" style="212" customWidth="1"/>
    <col min="9476" max="9476" width="16.42578125" style="212" customWidth="1"/>
    <col min="9477" max="9722" width="9.140625" style="212"/>
    <col min="9723" max="9723" width="16.28515625" style="212" customWidth="1"/>
    <col min="9724" max="9724" width="10.42578125" style="212" customWidth="1"/>
    <col min="9725" max="9725" width="6.7109375" style="212" customWidth="1"/>
    <col min="9726" max="9726" width="6.85546875" style="212" customWidth="1"/>
    <col min="9727" max="9727" width="9.85546875" style="212" customWidth="1"/>
    <col min="9728" max="9728" width="6.85546875" style="212" customWidth="1"/>
    <col min="9729" max="9729" width="7" style="212" customWidth="1"/>
    <col min="9730" max="9730" width="15.7109375" style="212" customWidth="1"/>
    <col min="9731" max="9731" width="15.85546875" style="212" customWidth="1"/>
    <col min="9732" max="9732" width="16.42578125" style="212" customWidth="1"/>
    <col min="9733" max="9978" width="9.140625" style="212"/>
    <col min="9979" max="9979" width="16.28515625" style="212" customWidth="1"/>
    <col min="9980" max="9980" width="10.42578125" style="212" customWidth="1"/>
    <col min="9981" max="9981" width="6.7109375" style="212" customWidth="1"/>
    <col min="9982" max="9982" width="6.85546875" style="212" customWidth="1"/>
    <col min="9983" max="9983" width="9.85546875" style="212" customWidth="1"/>
    <col min="9984" max="9984" width="6.85546875" style="212" customWidth="1"/>
    <col min="9985" max="9985" width="7" style="212" customWidth="1"/>
    <col min="9986" max="9986" width="15.7109375" style="212" customWidth="1"/>
    <col min="9987" max="9987" width="15.85546875" style="212" customWidth="1"/>
    <col min="9988" max="9988" width="16.42578125" style="212" customWidth="1"/>
    <col min="9989" max="10234" width="9.140625" style="212"/>
    <col min="10235" max="10235" width="16.28515625" style="212" customWidth="1"/>
    <col min="10236" max="10236" width="10.42578125" style="212" customWidth="1"/>
    <col min="10237" max="10237" width="6.7109375" style="212" customWidth="1"/>
    <col min="10238" max="10238" width="6.85546875" style="212" customWidth="1"/>
    <col min="10239" max="10239" width="9.85546875" style="212" customWidth="1"/>
    <col min="10240" max="10240" width="6.85546875" style="212" customWidth="1"/>
    <col min="10241" max="10241" width="7" style="212" customWidth="1"/>
    <col min="10242" max="10242" width="15.7109375" style="212" customWidth="1"/>
    <col min="10243" max="10243" width="15.85546875" style="212" customWidth="1"/>
    <col min="10244" max="10244" width="16.42578125" style="212" customWidth="1"/>
    <col min="10245" max="10490" width="9.140625" style="212"/>
    <col min="10491" max="10491" width="16.28515625" style="212" customWidth="1"/>
    <col min="10492" max="10492" width="10.42578125" style="212" customWidth="1"/>
    <col min="10493" max="10493" width="6.7109375" style="212" customWidth="1"/>
    <col min="10494" max="10494" width="6.85546875" style="212" customWidth="1"/>
    <col min="10495" max="10495" width="9.85546875" style="212" customWidth="1"/>
    <col min="10496" max="10496" width="6.85546875" style="212" customWidth="1"/>
    <col min="10497" max="10497" width="7" style="212" customWidth="1"/>
    <col min="10498" max="10498" width="15.7109375" style="212" customWidth="1"/>
    <col min="10499" max="10499" width="15.85546875" style="212" customWidth="1"/>
    <col min="10500" max="10500" width="16.42578125" style="212" customWidth="1"/>
    <col min="10501" max="10746" width="9.140625" style="212"/>
    <col min="10747" max="10747" width="16.28515625" style="212" customWidth="1"/>
    <col min="10748" max="10748" width="10.42578125" style="212" customWidth="1"/>
    <col min="10749" max="10749" width="6.7109375" style="212" customWidth="1"/>
    <col min="10750" max="10750" width="6.85546875" style="212" customWidth="1"/>
    <col min="10751" max="10751" width="9.85546875" style="212" customWidth="1"/>
    <col min="10752" max="10752" width="6.85546875" style="212" customWidth="1"/>
    <col min="10753" max="10753" width="7" style="212" customWidth="1"/>
    <col min="10754" max="10754" width="15.7109375" style="212" customWidth="1"/>
    <col min="10755" max="10755" width="15.85546875" style="212" customWidth="1"/>
    <col min="10756" max="10756" width="16.42578125" style="212" customWidth="1"/>
    <col min="10757" max="11002" width="9.140625" style="212"/>
    <col min="11003" max="11003" width="16.28515625" style="212" customWidth="1"/>
    <col min="11004" max="11004" width="10.42578125" style="212" customWidth="1"/>
    <col min="11005" max="11005" width="6.7109375" style="212" customWidth="1"/>
    <col min="11006" max="11006" width="6.85546875" style="212" customWidth="1"/>
    <col min="11007" max="11007" width="9.85546875" style="212" customWidth="1"/>
    <col min="11008" max="11008" width="6.85546875" style="212" customWidth="1"/>
    <col min="11009" max="11009" width="7" style="212" customWidth="1"/>
    <col min="11010" max="11010" width="15.7109375" style="212" customWidth="1"/>
    <col min="11011" max="11011" width="15.85546875" style="212" customWidth="1"/>
    <col min="11012" max="11012" width="16.42578125" style="212" customWidth="1"/>
    <col min="11013" max="11258" width="9.140625" style="212"/>
    <col min="11259" max="11259" width="16.28515625" style="212" customWidth="1"/>
    <col min="11260" max="11260" width="10.42578125" style="212" customWidth="1"/>
    <col min="11261" max="11261" width="6.7109375" style="212" customWidth="1"/>
    <col min="11262" max="11262" width="6.85546875" style="212" customWidth="1"/>
    <col min="11263" max="11263" width="9.85546875" style="212" customWidth="1"/>
    <col min="11264" max="11264" width="6.85546875" style="212" customWidth="1"/>
    <col min="11265" max="11265" width="7" style="212" customWidth="1"/>
    <col min="11266" max="11266" width="15.7109375" style="212" customWidth="1"/>
    <col min="11267" max="11267" width="15.85546875" style="212" customWidth="1"/>
    <col min="11268" max="11268" width="16.42578125" style="212" customWidth="1"/>
    <col min="11269" max="11514" width="9.140625" style="212"/>
    <col min="11515" max="11515" width="16.28515625" style="212" customWidth="1"/>
    <col min="11516" max="11516" width="10.42578125" style="212" customWidth="1"/>
    <col min="11517" max="11517" width="6.7109375" style="212" customWidth="1"/>
    <col min="11518" max="11518" width="6.85546875" style="212" customWidth="1"/>
    <col min="11519" max="11519" width="9.85546875" style="212" customWidth="1"/>
    <col min="11520" max="11520" width="6.85546875" style="212" customWidth="1"/>
    <col min="11521" max="11521" width="7" style="212" customWidth="1"/>
    <col min="11522" max="11522" width="15.7109375" style="212" customWidth="1"/>
    <col min="11523" max="11523" width="15.85546875" style="212" customWidth="1"/>
    <col min="11524" max="11524" width="16.42578125" style="212" customWidth="1"/>
    <col min="11525" max="11770" width="9.140625" style="212"/>
    <col min="11771" max="11771" width="16.28515625" style="212" customWidth="1"/>
    <col min="11772" max="11772" width="10.42578125" style="212" customWidth="1"/>
    <col min="11773" max="11773" width="6.7109375" style="212" customWidth="1"/>
    <col min="11774" max="11774" width="6.85546875" style="212" customWidth="1"/>
    <col min="11775" max="11775" width="9.85546875" style="212" customWidth="1"/>
    <col min="11776" max="11776" width="6.85546875" style="212" customWidth="1"/>
    <col min="11777" max="11777" width="7" style="212" customWidth="1"/>
    <col min="11778" max="11778" width="15.7109375" style="212" customWidth="1"/>
    <col min="11779" max="11779" width="15.85546875" style="212" customWidth="1"/>
    <col min="11780" max="11780" width="16.42578125" style="212" customWidth="1"/>
    <col min="11781" max="12026" width="9.140625" style="212"/>
    <col min="12027" max="12027" width="16.28515625" style="212" customWidth="1"/>
    <col min="12028" max="12028" width="10.42578125" style="212" customWidth="1"/>
    <col min="12029" max="12029" width="6.7109375" style="212" customWidth="1"/>
    <col min="12030" max="12030" width="6.85546875" style="212" customWidth="1"/>
    <col min="12031" max="12031" width="9.85546875" style="212" customWidth="1"/>
    <col min="12032" max="12032" width="6.85546875" style="212" customWidth="1"/>
    <col min="12033" max="12033" width="7" style="212" customWidth="1"/>
    <col min="12034" max="12034" width="15.7109375" style="212" customWidth="1"/>
    <col min="12035" max="12035" width="15.85546875" style="212" customWidth="1"/>
    <col min="12036" max="12036" width="16.42578125" style="212" customWidth="1"/>
    <col min="12037" max="12282" width="9.140625" style="212"/>
    <col min="12283" max="12283" width="16.28515625" style="212" customWidth="1"/>
    <col min="12284" max="12284" width="10.42578125" style="212" customWidth="1"/>
    <col min="12285" max="12285" width="6.7109375" style="212" customWidth="1"/>
    <col min="12286" max="12286" width="6.85546875" style="212" customWidth="1"/>
    <col min="12287" max="12287" width="9.85546875" style="212" customWidth="1"/>
    <col min="12288" max="12288" width="6.85546875" style="212" customWidth="1"/>
    <col min="12289" max="12289" width="7" style="212" customWidth="1"/>
    <col min="12290" max="12290" width="15.7109375" style="212" customWidth="1"/>
    <col min="12291" max="12291" width="15.85546875" style="212" customWidth="1"/>
    <col min="12292" max="12292" width="16.42578125" style="212" customWidth="1"/>
    <col min="12293" max="12538" width="9.140625" style="212"/>
    <col min="12539" max="12539" width="16.28515625" style="212" customWidth="1"/>
    <col min="12540" max="12540" width="10.42578125" style="212" customWidth="1"/>
    <col min="12541" max="12541" width="6.7109375" style="212" customWidth="1"/>
    <col min="12542" max="12542" width="6.85546875" style="212" customWidth="1"/>
    <col min="12543" max="12543" width="9.85546875" style="212" customWidth="1"/>
    <col min="12544" max="12544" width="6.85546875" style="212" customWidth="1"/>
    <col min="12545" max="12545" width="7" style="212" customWidth="1"/>
    <col min="12546" max="12546" width="15.7109375" style="212" customWidth="1"/>
    <col min="12547" max="12547" width="15.85546875" style="212" customWidth="1"/>
    <col min="12548" max="12548" width="16.42578125" style="212" customWidth="1"/>
    <col min="12549" max="12794" width="9.140625" style="212"/>
    <col min="12795" max="12795" width="16.28515625" style="212" customWidth="1"/>
    <col min="12796" max="12796" width="10.42578125" style="212" customWidth="1"/>
    <col min="12797" max="12797" width="6.7109375" style="212" customWidth="1"/>
    <col min="12798" max="12798" width="6.85546875" style="212" customWidth="1"/>
    <col min="12799" max="12799" width="9.85546875" style="212" customWidth="1"/>
    <col min="12800" max="12800" width="6.85546875" style="212" customWidth="1"/>
    <col min="12801" max="12801" width="7" style="212" customWidth="1"/>
    <col min="12802" max="12802" width="15.7109375" style="212" customWidth="1"/>
    <col min="12803" max="12803" width="15.85546875" style="212" customWidth="1"/>
    <col min="12804" max="12804" width="16.42578125" style="212" customWidth="1"/>
    <col min="12805" max="13050" width="9.140625" style="212"/>
    <col min="13051" max="13051" width="16.28515625" style="212" customWidth="1"/>
    <col min="13052" max="13052" width="10.42578125" style="212" customWidth="1"/>
    <col min="13053" max="13053" width="6.7109375" style="212" customWidth="1"/>
    <col min="13054" max="13054" width="6.85546875" style="212" customWidth="1"/>
    <col min="13055" max="13055" width="9.85546875" style="212" customWidth="1"/>
    <col min="13056" max="13056" width="6.85546875" style="212" customWidth="1"/>
    <col min="13057" max="13057" width="7" style="212" customWidth="1"/>
    <col min="13058" max="13058" width="15.7109375" style="212" customWidth="1"/>
    <col min="13059" max="13059" width="15.85546875" style="212" customWidth="1"/>
    <col min="13060" max="13060" width="16.42578125" style="212" customWidth="1"/>
    <col min="13061" max="13306" width="9.140625" style="212"/>
    <col min="13307" max="13307" width="16.28515625" style="212" customWidth="1"/>
    <col min="13308" max="13308" width="10.42578125" style="212" customWidth="1"/>
    <col min="13309" max="13309" width="6.7109375" style="212" customWidth="1"/>
    <col min="13310" max="13310" width="6.85546875" style="212" customWidth="1"/>
    <col min="13311" max="13311" width="9.85546875" style="212" customWidth="1"/>
    <col min="13312" max="13312" width="6.85546875" style="212" customWidth="1"/>
    <col min="13313" max="13313" width="7" style="212" customWidth="1"/>
    <col min="13314" max="13314" width="15.7109375" style="212" customWidth="1"/>
    <col min="13315" max="13315" width="15.85546875" style="212" customWidth="1"/>
    <col min="13316" max="13316" width="16.42578125" style="212" customWidth="1"/>
    <col min="13317" max="13562" width="9.140625" style="212"/>
    <col min="13563" max="13563" width="16.28515625" style="212" customWidth="1"/>
    <col min="13564" max="13564" width="10.42578125" style="212" customWidth="1"/>
    <col min="13565" max="13565" width="6.7109375" style="212" customWidth="1"/>
    <col min="13566" max="13566" width="6.85546875" style="212" customWidth="1"/>
    <col min="13567" max="13567" width="9.85546875" style="212" customWidth="1"/>
    <col min="13568" max="13568" width="6.85546875" style="212" customWidth="1"/>
    <col min="13569" max="13569" width="7" style="212" customWidth="1"/>
    <col min="13570" max="13570" width="15.7109375" style="212" customWidth="1"/>
    <col min="13571" max="13571" width="15.85546875" style="212" customWidth="1"/>
    <col min="13572" max="13572" width="16.42578125" style="212" customWidth="1"/>
    <col min="13573" max="13818" width="9.140625" style="212"/>
    <col min="13819" max="13819" width="16.28515625" style="212" customWidth="1"/>
    <col min="13820" max="13820" width="10.42578125" style="212" customWidth="1"/>
    <col min="13821" max="13821" width="6.7109375" style="212" customWidth="1"/>
    <col min="13822" max="13822" width="6.85546875" style="212" customWidth="1"/>
    <col min="13823" max="13823" width="9.85546875" style="212" customWidth="1"/>
    <col min="13824" max="13824" width="6.85546875" style="212" customWidth="1"/>
    <col min="13825" max="13825" width="7" style="212" customWidth="1"/>
    <col min="13826" max="13826" width="15.7109375" style="212" customWidth="1"/>
    <col min="13827" max="13827" width="15.85546875" style="212" customWidth="1"/>
    <col min="13828" max="13828" width="16.42578125" style="212" customWidth="1"/>
    <col min="13829" max="14074" width="9.140625" style="212"/>
    <col min="14075" max="14075" width="16.28515625" style="212" customWidth="1"/>
    <col min="14076" max="14076" width="10.42578125" style="212" customWidth="1"/>
    <col min="14077" max="14077" width="6.7109375" style="212" customWidth="1"/>
    <col min="14078" max="14078" width="6.85546875" style="212" customWidth="1"/>
    <col min="14079" max="14079" width="9.85546875" style="212" customWidth="1"/>
    <col min="14080" max="14080" width="6.85546875" style="212" customWidth="1"/>
    <col min="14081" max="14081" width="7" style="212" customWidth="1"/>
    <col min="14082" max="14082" width="15.7109375" style="212" customWidth="1"/>
    <col min="14083" max="14083" width="15.85546875" style="212" customWidth="1"/>
    <col min="14084" max="14084" width="16.42578125" style="212" customWidth="1"/>
    <col min="14085" max="14330" width="9.140625" style="212"/>
    <col min="14331" max="14331" width="16.28515625" style="212" customWidth="1"/>
    <col min="14332" max="14332" width="10.42578125" style="212" customWidth="1"/>
    <col min="14333" max="14333" width="6.7109375" style="212" customWidth="1"/>
    <col min="14334" max="14334" width="6.85546875" style="212" customWidth="1"/>
    <col min="14335" max="14335" width="9.85546875" style="212" customWidth="1"/>
    <col min="14336" max="14336" width="6.85546875" style="212" customWidth="1"/>
    <col min="14337" max="14337" width="7" style="212" customWidth="1"/>
    <col min="14338" max="14338" width="15.7109375" style="212" customWidth="1"/>
    <col min="14339" max="14339" width="15.85546875" style="212" customWidth="1"/>
    <col min="14340" max="14340" width="16.42578125" style="212" customWidth="1"/>
    <col min="14341" max="14586" width="9.140625" style="212"/>
    <col min="14587" max="14587" width="16.28515625" style="212" customWidth="1"/>
    <col min="14588" max="14588" width="10.42578125" style="212" customWidth="1"/>
    <col min="14589" max="14589" width="6.7109375" style="212" customWidth="1"/>
    <col min="14590" max="14590" width="6.85546875" style="212" customWidth="1"/>
    <col min="14591" max="14591" width="9.85546875" style="212" customWidth="1"/>
    <col min="14592" max="14592" width="6.85546875" style="212" customWidth="1"/>
    <col min="14593" max="14593" width="7" style="212" customWidth="1"/>
    <col min="14594" max="14594" width="15.7109375" style="212" customWidth="1"/>
    <col min="14595" max="14595" width="15.85546875" style="212" customWidth="1"/>
    <col min="14596" max="14596" width="16.42578125" style="212" customWidth="1"/>
    <col min="14597" max="14842" width="9.140625" style="212"/>
    <col min="14843" max="14843" width="16.28515625" style="212" customWidth="1"/>
    <col min="14844" max="14844" width="10.42578125" style="212" customWidth="1"/>
    <col min="14845" max="14845" width="6.7109375" style="212" customWidth="1"/>
    <col min="14846" max="14846" width="6.85546875" style="212" customWidth="1"/>
    <col min="14847" max="14847" width="9.85546875" style="212" customWidth="1"/>
    <col min="14848" max="14848" width="6.85546875" style="212" customWidth="1"/>
    <col min="14849" max="14849" width="7" style="212" customWidth="1"/>
    <col min="14850" max="14850" width="15.7109375" style="212" customWidth="1"/>
    <col min="14851" max="14851" width="15.85546875" style="212" customWidth="1"/>
    <col min="14852" max="14852" width="16.42578125" style="212" customWidth="1"/>
    <col min="14853" max="15098" width="9.140625" style="212"/>
    <col min="15099" max="15099" width="16.28515625" style="212" customWidth="1"/>
    <col min="15100" max="15100" width="10.42578125" style="212" customWidth="1"/>
    <col min="15101" max="15101" width="6.7109375" style="212" customWidth="1"/>
    <col min="15102" max="15102" width="6.85546875" style="212" customWidth="1"/>
    <col min="15103" max="15103" width="9.85546875" style="212" customWidth="1"/>
    <col min="15104" max="15104" width="6.85546875" style="212" customWidth="1"/>
    <col min="15105" max="15105" width="7" style="212" customWidth="1"/>
    <col min="15106" max="15106" width="15.7109375" style="212" customWidth="1"/>
    <col min="15107" max="15107" width="15.85546875" style="212" customWidth="1"/>
    <col min="15108" max="15108" width="16.42578125" style="212" customWidth="1"/>
    <col min="15109" max="15354" width="9.140625" style="212"/>
    <col min="15355" max="15355" width="16.28515625" style="212" customWidth="1"/>
    <col min="15356" max="15356" width="10.42578125" style="212" customWidth="1"/>
    <col min="15357" max="15357" width="6.7109375" style="212" customWidth="1"/>
    <col min="15358" max="15358" width="6.85546875" style="212" customWidth="1"/>
    <col min="15359" max="15359" width="9.85546875" style="212" customWidth="1"/>
    <col min="15360" max="15360" width="6.85546875" style="212" customWidth="1"/>
    <col min="15361" max="15361" width="7" style="212" customWidth="1"/>
    <col min="15362" max="15362" width="15.7109375" style="212" customWidth="1"/>
    <col min="15363" max="15363" width="15.85546875" style="212" customWidth="1"/>
    <col min="15364" max="15364" width="16.42578125" style="212" customWidth="1"/>
    <col min="15365" max="15610" width="9.140625" style="212"/>
    <col min="15611" max="15611" width="16.28515625" style="212" customWidth="1"/>
    <col min="15612" max="15612" width="10.42578125" style="212" customWidth="1"/>
    <col min="15613" max="15613" width="6.7109375" style="212" customWidth="1"/>
    <col min="15614" max="15614" width="6.85546875" style="212" customWidth="1"/>
    <col min="15615" max="15615" width="9.85546875" style="212" customWidth="1"/>
    <col min="15616" max="15616" width="6.85546875" style="212" customWidth="1"/>
    <col min="15617" max="15617" width="7" style="212" customWidth="1"/>
    <col min="15618" max="15618" width="15.7109375" style="212" customWidth="1"/>
    <col min="15619" max="15619" width="15.85546875" style="212" customWidth="1"/>
    <col min="15620" max="15620" width="16.42578125" style="212" customWidth="1"/>
    <col min="15621" max="15866" width="9.140625" style="212"/>
    <col min="15867" max="15867" width="16.28515625" style="212" customWidth="1"/>
    <col min="15868" max="15868" width="10.42578125" style="212" customWidth="1"/>
    <col min="15869" max="15869" width="6.7109375" style="212" customWidth="1"/>
    <col min="15870" max="15870" width="6.85546875" style="212" customWidth="1"/>
    <col min="15871" max="15871" width="9.85546875" style="212" customWidth="1"/>
    <col min="15872" max="15872" width="6.85546875" style="212" customWidth="1"/>
    <col min="15873" max="15873" width="7" style="212" customWidth="1"/>
    <col min="15874" max="15874" width="15.7109375" style="212" customWidth="1"/>
    <col min="15875" max="15875" width="15.85546875" style="212" customWidth="1"/>
    <col min="15876" max="15876" width="16.42578125" style="212" customWidth="1"/>
    <col min="15877" max="16122" width="9.140625" style="212"/>
    <col min="16123" max="16123" width="16.28515625" style="212" customWidth="1"/>
    <col min="16124" max="16124" width="10.42578125" style="212" customWidth="1"/>
    <col min="16125" max="16125" width="6.7109375" style="212" customWidth="1"/>
    <col min="16126" max="16126" width="6.85546875" style="212" customWidth="1"/>
    <col min="16127" max="16127" width="9.85546875" style="212" customWidth="1"/>
    <col min="16128" max="16128" width="6.85546875" style="212" customWidth="1"/>
    <col min="16129" max="16129" width="7" style="212" customWidth="1"/>
    <col min="16130" max="16130" width="15.7109375" style="212" customWidth="1"/>
    <col min="16131" max="16131" width="15.85546875" style="212" customWidth="1"/>
    <col min="16132" max="16132" width="16.42578125" style="212" customWidth="1"/>
    <col min="16133" max="16384" width="9.140625" style="212"/>
  </cols>
  <sheetData>
    <row r="1" spans="1:7" s="204" customFormat="1" ht="15.75" x14ac:dyDescent="0.25">
      <c r="B1" s="454" t="s">
        <v>1020</v>
      </c>
      <c r="C1" s="454"/>
      <c r="D1" s="454"/>
      <c r="E1" s="454"/>
      <c r="F1" s="454"/>
      <c r="G1" s="227"/>
    </row>
    <row r="2" spans="1:7" s="204" customFormat="1" ht="15.75" x14ac:dyDescent="0.25">
      <c r="B2" s="455" t="s">
        <v>830</v>
      </c>
      <c r="C2" s="455"/>
      <c r="D2" s="455"/>
      <c r="E2" s="455"/>
      <c r="F2" s="455"/>
      <c r="G2" s="227"/>
    </row>
    <row r="3" spans="1:7" s="204" customFormat="1" ht="15.75" x14ac:dyDescent="0.25">
      <c r="B3" s="455" t="s">
        <v>831</v>
      </c>
      <c r="C3" s="455"/>
      <c r="D3" s="455"/>
      <c r="E3" s="455"/>
      <c r="F3" s="455"/>
      <c r="G3" s="227"/>
    </row>
    <row r="4" spans="1:7" s="204" customFormat="1" ht="15.75" x14ac:dyDescent="0.25">
      <c r="B4" s="455" t="s">
        <v>457</v>
      </c>
      <c r="C4" s="455"/>
      <c r="D4" s="455"/>
      <c r="E4" s="455"/>
      <c r="F4" s="455"/>
      <c r="G4" s="227"/>
    </row>
    <row r="5" spans="1:7" s="204" customFormat="1" ht="15.75" x14ac:dyDescent="0.25">
      <c r="B5" s="135"/>
      <c r="C5" s="135"/>
      <c r="D5" s="135"/>
      <c r="E5" s="135"/>
      <c r="F5" s="135" t="s">
        <v>901</v>
      </c>
      <c r="G5" s="227"/>
    </row>
    <row r="6" spans="1:7" s="204" customFormat="1" ht="15.75" x14ac:dyDescent="0.25">
      <c r="B6" s="135"/>
      <c r="C6" s="135"/>
      <c r="D6" s="135"/>
      <c r="E6" s="135"/>
      <c r="F6" s="135" t="s">
        <v>1025</v>
      </c>
      <c r="G6" s="227"/>
    </row>
    <row r="7" spans="1:7" s="204" customFormat="1" ht="15.75" x14ac:dyDescent="0.25">
      <c r="B7" s="135"/>
      <c r="C7" s="135"/>
      <c r="D7" s="135"/>
      <c r="E7" s="135"/>
      <c r="F7" s="135" t="s">
        <v>457</v>
      </c>
      <c r="G7" s="227"/>
    </row>
    <row r="8" spans="1:7" s="204" customFormat="1" ht="15.75" x14ac:dyDescent="0.25">
      <c r="B8" s="135"/>
      <c r="C8" s="135"/>
      <c r="D8" s="135"/>
      <c r="E8" s="135"/>
      <c r="F8" s="135" t="s">
        <v>902</v>
      </c>
      <c r="G8" s="227"/>
    </row>
    <row r="9" spans="1:7" x14ac:dyDescent="0.2">
      <c r="G9" s="228"/>
    </row>
    <row r="10" spans="1:7" x14ac:dyDescent="0.2">
      <c r="A10" s="459" t="s">
        <v>892</v>
      </c>
      <c r="B10" s="459"/>
      <c r="C10" s="459"/>
      <c r="D10" s="459"/>
      <c r="G10" s="228"/>
    </row>
    <row r="11" spans="1:7" x14ac:dyDescent="0.2">
      <c r="A11" s="459" t="s">
        <v>904</v>
      </c>
      <c r="B11" s="459"/>
      <c r="C11" s="459"/>
      <c r="D11" s="459"/>
      <c r="G11" s="228"/>
    </row>
    <row r="12" spans="1:7" x14ac:dyDescent="0.2">
      <c r="A12" s="229"/>
      <c r="G12" s="228"/>
    </row>
    <row r="13" spans="1:7" x14ac:dyDescent="0.2">
      <c r="C13" s="460" t="s">
        <v>689</v>
      </c>
      <c r="D13" s="460"/>
      <c r="G13" s="228"/>
    </row>
    <row r="14" spans="1:7" ht="12.75" customHeight="1" x14ac:dyDescent="0.2">
      <c r="A14" s="461" t="s">
        <v>996</v>
      </c>
      <c r="B14" s="462" t="s">
        <v>893</v>
      </c>
      <c r="C14" s="461" t="s">
        <v>894</v>
      </c>
      <c r="D14" s="461" t="s">
        <v>905</v>
      </c>
      <c r="E14" s="457" t="s">
        <v>765</v>
      </c>
      <c r="F14" s="458"/>
      <c r="G14" s="228"/>
    </row>
    <row r="15" spans="1:7" ht="25.5" x14ac:dyDescent="0.2">
      <c r="A15" s="462"/>
      <c r="B15" s="463"/>
      <c r="C15" s="462"/>
      <c r="D15" s="462"/>
      <c r="E15" s="341" t="s">
        <v>895</v>
      </c>
      <c r="F15" s="341" t="s">
        <v>896</v>
      </c>
      <c r="G15" s="228"/>
    </row>
    <row r="16" spans="1:7" ht="38.25" x14ac:dyDescent="0.2">
      <c r="A16" s="230" t="s">
        <v>997</v>
      </c>
      <c r="B16" s="231">
        <v>0</v>
      </c>
      <c r="C16" s="231">
        <v>0</v>
      </c>
      <c r="D16" s="231">
        <f>E16+F16</f>
        <v>0</v>
      </c>
      <c r="E16" s="231">
        <v>0</v>
      </c>
      <c r="F16" s="231">
        <v>0</v>
      </c>
      <c r="G16" s="228"/>
    </row>
    <row r="17" spans="1:7" x14ac:dyDescent="0.2">
      <c r="A17" s="230" t="s">
        <v>998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28"/>
    </row>
    <row r="18" spans="1:7" x14ac:dyDescent="0.2">
      <c r="A18" s="230" t="s">
        <v>999</v>
      </c>
      <c r="B18" s="231" t="s">
        <v>1000</v>
      </c>
      <c r="C18" s="231" t="s">
        <v>1000</v>
      </c>
      <c r="D18" s="231" t="s">
        <v>1000</v>
      </c>
      <c r="E18" s="231"/>
      <c r="F18" s="231"/>
      <c r="G18" s="228"/>
    </row>
    <row r="19" spans="1:7" x14ac:dyDescent="0.2">
      <c r="A19" s="232" t="s">
        <v>889</v>
      </c>
      <c r="B19" s="231">
        <f>SUM(B16:B16)</f>
        <v>0</v>
      </c>
      <c r="C19" s="231">
        <f>SUM(C16:C16)</f>
        <v>0</v>
      </c>
      <c r="D19" s="233">
        <f>SUM(D16:D16)</f>
        <v>0</v>
      </c>
      <c r="E19" s="233">
        <f t="shared" ref="E19:F19" si="0">SUM(E16:E16)</f>
        <v>0</v>
      </c>
      <c r="F19" s="233">
        <f t="shared" si="0"/>
        <v>0</v>
      </c>
      <c r="G19" s="228"/>
    </row>
  </sheetData>
  <mergeCells count="12">
    <mergeCell ref="B1:F1"/>
    <mergeCell ref="B2:F2"/>
    <mergeCell ref="B3:F3"/>
    <mergeCell ref="B4:F4"/>
    <mergeCell ref="E14:F14"/>
    <mergeCell ref="A10:D10"/>
    <mergeCell ref="A11:D11"/>
    <mergeCell ref="C13:D13"/>
    <mergeCell ref="C14:C15"/>
    <mergeCell ref="D14:D15"/>
    <mergeCell ref="A14:A15"/>
    <mergeCell ref="B14:B15"/>
  </mergeCells>
  <pageMargins left="0.7" right="0.7" top="0.75" bottom="0.75" header="0.3" footer="0.3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60" zoomScaleNormal="100" workbookViewId="0">
      <selection activeCell="J15" sqref="J15"/>
    </sheetView>
  </sheetViews>
  <sheetFormatPr defaultRowHeight="12.75" x14ac:dyDescent="0.2"/>
  <cols>
    <col min="1" max="1" width="9.140625" style="212"/>
    <col min="2" max="2" width="31.85546875" style="212" customWidth="1"/>
    <col min="3" max="3" width="15.7109375" style="212" customWidth="1"/>
    <col min="4" max="4" width="15.85546875" style="212" customWidth="1"/>
    <col min="5" max="5" width="16.42578125" style="212" customWidth="1"/>
    <col min="6" max="251" width="9.140625" style="212"/>
    <col min="252" max="252" width="16.28515625" style="212" customWidth="1"/>
    <col min="253" max="253" width="10.42578125" style="212" customWidth="1"/>
    <col min="254" max="254" width="6.7109375" style="212" customWidth="1"/>
    <col min="255" max="255" width="6.85546875" style="212" customWidth="1"/>
    <col min="256" max="256" width="9.85546875" style="212" customWidth="1"/>
    <col min="257" max="257" width="6.85546875" style="212" customWidth="1"/>
    <col min="258" max="258" width="7" style="212" customWidth="1"/>
    <col min="259" max="259" width="15.7109375" style="212" customWidth="1"/>
    <col min="260" max="260" width="15.85546875" style="212" customWidth="1"/>
    <col min="261" max="261" width="16.42578125" style="212" customWidth="1"/>
    <col min="262" max="507" width="9.140625" style="212"/>
    <col min="508" max="508" width="16.28515625" style="212" customWidth="1"/>
    <col min="509" max="509" width="10.42578125" style="212" customWidth="1"/>
    <col min="510" max="510" width="6.7109375" style="212" customWidth="1"/>
    <col min="511" max="511" width="6.85546875" style="212" customWidth="1"/>
    <col min="512" max="512" width="9.85546875" style="212" customWidth="1"/>
    <col min="513" max="513" width="6.85546875" style="212" customWidth="1"/>
    <col min="514" max="514" width="7" style="212" customWidth="1"/>
    <col min="515" max="515" width="15.7109375" style="212" customWidth="1"/>
    <col min="516" max="516" width="15.85546875" style="212" customWidth="1"/>
    <col min="517" max="517" width="16.42578125" style="212" customWidth="1"/>
    <col min="518" max="763" width="9.140625" style="212"/>
    <col min="764" max="764" width="16.28515625" style="212" customWidth="1"/>
    <col min="765" max="765" width="10.42578125" style="212" customWidth="1"/>
    <col min="766" max="766" width="6.7109375" style="212" customWidth="1"/>
    <col min="767" max="767" width="6.85546875" style="212" customWidth="1"/>
    <col min="768" max="768" width="9.85546875" style="212" customWidth="1"/>
    <col min="769" max="769" width="6.85546875" style="212" customWidth="1"/>
    <col min="770" max="770" width="7" style="212" customWidth="1"/>
    <col min="771" max="771" width="15.7109375" style="212" customWidth="1"/>
    <col min="772" max="772" width="15.85546875" style="212" customWidth="1"/>
    <col min="773" max="773" width="16.42578125" style="212" customWidth="1"/>
    <col min="774" max="1019" width="9.140625" style="212"/>
    <col min="1020" max="1020" width="16.28515625" style="212" customWidth="1"/>
    <col min="1021" max="1021" width="10.42578125" style="212" customWidth="1"/>
    <col min="1022" max="1022" width="6.7109375" style="212" customWidth="1"/>
    <col min="1023" max="1023" width="6.85546875" style="212" customWidth="1"/>
    <col min="1024" max="1024" width="9.85546875" style="212" customWidth="1"/>
    <col min="1025" max="1025" width="6.85546875" style="212" customWidth="1"/>
    <col min="1026" max="1026" width="7" style="212" customWidth="1"/>
    <col min="1027" max="1027" width="15.7109375" style="212" customWidth="1"/>
    <col min="1028" max="1028" width="15.85546875" style="212" customWidth="1"/>
    <col min="1029" max="1029" width="16.42578125" style="212" customWidth="1"/>
    <col min="1030" max="1275" width="9.140625" style="212"/>
    <col min="1276" max="1276" width="16.28515625" style="212" customWidth="1"/>
    <col min="1277" max="1277" width="10.42578125" style="212" customWidth="1"/>
    <col min="1278" max="1278" width="6.7109375" style="212" customWidth="1"/>
    <col min="1279" max="1279" width="6.85546875" style="212" customWidth="1"/>
    <col min="1280" max="1280" width="9.85546875" style="212" customWidth="1"/>
    <col min="1281" max="1281" width="6.85546875" style="212" customWidth="1"/>
    <col min="1282" max="1282" width="7" style="212" customWidth="1"/>
    <col min="1283" max="1283" width="15.7109375" style="212" customWidth="1"/>
    <col min="1284" max="1284" width="15.85546875" style="212" customWidth="1"/>
    <col min="1285" max="1285" width="16.42578125" style="212" customWidth="1"/>
    <col min="1286" max="1531" width="9.140625" style="212"/>
    <col min="1532" max="1532" width="16.28515625" style="212" customWidth="1"/>
    <col min="1533" max="1533" width="10.42578125" style="212" customWidth="1"/>
    <col min="1534" max="1534" width="6.7109375" style="212" customWidth="1"/>
    <col min="1535" max="1535" width="6.85546875" style="212" customWidth="1"/>
    <col min="1536" max="1536" width="9.85546875" style="212" customWidth="1"/>
    <col min="1537" max="1537" width="6.85546875" style="212" customWidth="1"/>
    <col min="1538" max="1538" width="7" style="212" customWidth="1"/>
    <col min="1539" max="1539" width="15.7109375" style="212" customWidth="1"/>
    <col min="1540" max="1540" width="15.85546875" style="212" customWidth="1"/>
    <col min="1541" max="1541" width="16.42578125" style="212" customWidth="1"/>
    <col min="1542" max="1787" width="9.140625" style="212"/>
    <col min="1788" max="1788" width="16.28515625" style="212" customWidth="1"/>
    <col min="1789" max="1789" width="10.42578125" style="212" customWidth="1"/>
    <col min="1790" max="1790" width="6.7109375" style="212" customWidth="1"/>
    <col min="1791" max="1791" width="6.85546875" style="212" customWidth="1"/>
    <col min="1792" max="1792" width="9.85546875" style="212" customWidth="1"/>
    <col min="1793" max="1793" width="6.85546875" style="212" customWidth="1"/>
    <col min="1794" max="1794" width="7" style="212" customWidth="1"/>
    <col min="1795" max="1795" width="15.7109375" style="212" customWidth="1"/>
    <col min="1796" max="1796" width="15.85546875" style="212" customWidth="1"/>
    <col min="1797" max="1797" width="16.42578125" style="212" customWidth="1"/>
    <col min="1798" max="2043" width="9.140625" style="212"/>
    <col min="2044" max="2044" width="16.28515625" style="212" customWidth="1"/>
    <col min="2045" max="2045" width="10.42578125" style="212" customWidth="1"/>
    <col min="2046" max="2046" width="6.7109375" style="212" customWidth="1"/>
    <col min="2047" max="2047" width="6.85546875" style="212" customWidth="1"/>
    <col min="2048" max="2048" width="9.85546875" style="212" customWidth="1"/>
    <col min="2049" max="2049" width="6.85546875" style="212" customWidth="1"/>
    <col min="2050" max="2050" width="7" style="212" customWidth="1"/>
    <col min="2051" max="2051" width="15.7109375" style="212" customWidth="1"/>
    <col min="2052" max="2052" width="15.85546875" style="212" customWidth="1"/>
    <col min="2053" max="2053" width="16.42578125" style="212" customWidth="1"/>
    <col min="2054" max="2299" width="9.140625" style="212"/>
    <col min="2300" max="2300" width="16.28515625" style="212" customWidth="1"/>
    <col min="2301" max="2301" width="10.42578125" style="212" customWidth="1"/>
    <col min="2302" max="2302" width="6.7109375" style="212" customWidth="1"/>
    <col min="2303" max="2303" width="6.85546875" style="212" customWidth="1"/>
    <col min="2304" max="2304" width="9.85546875" style="212" customWidth="1"/>
    <col min="2305" max="2305" width="6.85546875" style="212" customWidth="1"/>
    <col min="2306" max="2306" width="7" style="212" customWidth="1"/>
    <col min="2307" max="2307" width="15.7109375" style="212" customWidth="1"/>
    <col min="2308" max="2308" width="15.85546875" style="212" customWidth="1"/>
    <col min="2309" max="2309" width="16.42578125" style="212" customWidth="1"/>
    <col min="2310" max="2555" width="9.140625" style="212"/>
    <col min="2556" max="2556" width="16.28515625" style="212" customWidth="1"/>
    <col min="2557" max="2557" width="10.42578125" style="212" customWidth="1"/>
    <col min="2558" max="2558" width="6.7109375" style="212" customWidth="1"/>
    <col min="2559" max="2559" width="6.85546875" style="212" customWidth="1"/>
    <col min="2560" max="2560" width="9.85546875" style="212" customWidth="1"/>
    <col min="2561" max="2561" width="6.85546875" style="212" customWidth="1"/>
    <col min="2562" max="2562" width="7" style="212" customWidth="1"/>
    <col min="2563" max="2563" width="15.7109375" style="212" customWidth="1"/>
    <col min="2564" max="2564" width="15.85546875" style="212" customWidth="1"/>
    <col min="2565" max="2565" width="16.42578125" style="212" customWidth="1"/>
    <col min="2566" max="2811" width="9.140625" style="212"/>
    <col min="2812" max="2812" width="16.28515625" style="212" customWidth="1"/>
    <col min="2813" max="2813" width="10.42578125" style="212" customWidth="1"/>
    <col min="2814" max="2814" width="6.7109375" style="212" customWidth="1"/>
    <col min="2815" max="2815" width="6.85546875" style="212" customWidth="1"/>
    <col min="2816" max="2816" width="9.85546875" style="212" customWidth="1"/>
    <col min="2817" max="2817" width="6.85546875" style="212" customWidth="1"/>
    <col min="2818" max="2818" width="7" style="212" customWidth="1"/>
    <col min="2819" max="2819" width="15.7109375" style="212" customWidth="1"/>
    <col min="2820" max="2820" width="15.85546875" style="212" customWidth="1"/>
    <col min="2821" max="2821" width="16.42578125" style="212" customWidth="1"/>
    <col min="2822" max="3067" width="9.140625" style="212"/>
    <col min="3068" max="3068" width="16.28515625" style="212" customWidth="1"/>
    <col min="3069" max="3069" width="10.42578125" style="212" customWidth="1"/>
    <col min="3070" max="3070" width="6.7109375" style="212" customWidth="1"/>
    <col min="3071" max="3071" width="6.85546875" style="212" customWidth="1"/>
    <col min="3072" max="3072" width="9.85546875" style="212" customWidth="1"/>
    <col min="3073" max="3073" width="6.85546875" style="212" customWidth="1"/>
    <col min="3074" max="3074" width="7" style="212" customWidth="1"/>
    <col min="3075" max="3075" width="15.7109375" style="212" customWidth="1"/>
    <col min="3076" max="3076" width="15.85546875" style="212" customWidth="1"/>
    <col min="3077" max="3077" width="16.42578125" style="212" customWidth="1"/>
    <col min="3078" max="3323" width="9.140625" style="212"/>
    <col min="3324" max="3324" width="16.28515625" style="212" customWidth="1"/>
    <col min="3325" max="3325" width="10.42578125" style="212" customWidth="1"/>
    <col min="3326" max="3326" width="6.7109375" style="212" customWidth="1"/>
    <col min="3327" max="3327" width="6.85546875" style="212" customWidth="1"/>
    <col min="3328" max="3328" width="9.85546875" style="212" customWidth="1"/>
    <col min="3329" max="3329" width="6.85546875" style="212" customWidth="1"/>
    <col min="3330" max="3330" width="7" style="212" customWidth="1"/>
    <col min="3331" max="3331" width="15.7109375" style="212" customWidth="1"/>
    <col min="3332" max="3332" width="15.85546875" style="212" customWidth="1"/>
    <col min="3333" max="3333" width="16.42578125" style="212" customWidth="1"/>
    <col min="3334" max="3579" width="9.140625" style="212"/>
    <col min="3580" max="3580" width="16.28515625" style="212" customWidth="1"/>
    <col min="3581" max="3581" width="10.42578125" style="212" customWidth="1"/>
    <col min="3582" max="3582" width="6.7109375" style="212" customWidth="1"/>
    <col min="3583" max="3583" width="6.85546875" style="212" customWidth="1"/>
    <col min="3584" max="3584" width="9.85546875" style="212" customWidth="1"/>
    <col min="3585" max="3585" width="6.85546875" style="212" customWidth="1"/>
    <col min="3586" max="3586" width="7" style="212" customWidth="1"/>
    <col min="3587" max="3587" width="15.7109375" style="212" customWidth="1"/>
    <col min="3588" max="3588" width="15.85546875" style="212" customWidth="1"/>
    <col min="3589" max="3589" width="16.42578125" style="212" customWidth="1"/>
    <col min="3590" max="3835" width="9.140625" style="212"/>
    <col min="3836" max="3836" width="16.28515625" style="212" customWidth="1"/>
    <col min="3837" max="3837" width="10.42578125" style="212" customWidth="1"/>
    <col min="3838" max="3838" width="6.7109375" style="212" customWidth="1"/>
    <col min="3839" max="3839" width="6.85546875" style="212" customWidth="1"/>
    <col min="3840" max="3840" width="9.85546875" style="212" customWidth="1"/>
    <col min="3841" max="3841" width="6.85546875" style="212" customWidth="1"/>
    <col min="3842" max="3842" width="7" style="212" customWidth="1"/>
    <col min="3843" max="3843" width="15.7109375" style="212" customWidth="1"/>
    <col min="3844" max="3844" width="15.85546875" style="212" customWidth="1"/>
    <col min="3845" max="3845" width="16.42578125" style="212" customWidth="1"/>
    <col min="3846" max="4091" width="9.140625" style="212"/>
    <col min="4092" max="4092" width="16.28515625" style="212" customWidth="1"/>
    <col min="4093" max="4093" width="10.42578125" style="212" customWidth="1"/>
    <col min="4094" max="4094" width="6.7109375" style="212" customWidth="1"/>
    <col min="4095" max="4095" width="6.85546875" style="212" customWidth="1"/>
    <col min="4096" max="4096" width="9.85546875" style="212" customWidth="1"/>
    <col min="4097" max="4097" width="6.85546875" style="212" customWidth="1"/>
    <col min="4098" max="4098" width="7" style="212" customWidth="1"/>
    <col min="4099" max="4099" width="15.7109375" style="212" customWidth="1"/>
    <col min="4100" max="4100" width="15.85546875" style="212" customWidth="1"/>
    <col min="4101" max="4101" width="16.42578125" style="212" customWidth="1"/>
    <col min="4102" max="4347" width="9.140625" style="212"/>
    <col min="4348" max="4348" width="16.28515625" style="212" customWidth="1"/>
    <col min="4349" max="4349" width="10.42578125" style="212" customWidth="1"/>
    <col min="4350" max="4350" width="6.7109375" style="212" customWidth="1"/>
    <col min="4351" max="4351" width="6.85546875" style="212" customWidth="1"/>
    <col min="4352" max="4352" width="9.85546875" style="212" customWidth="1"/>
    <col min="4353" max="4353" width="6.85546875" style="212" customWidth="1"/>
    <col min="4354" max="4354" width="7" style="212" customWidth="1"/>
    <col min="4355" max="4355" width="15.7109375" style="212" customWidth="1"/>
    <col min="4356" max="4356" width="15.85546875" style="212" customWidth="1"/>
    <col min="4357" max="4357" width="16.42578125" style="212" customWidth="1"/>
    <col min="4358" max="4603" width="9.140625" style="212"/>
    <col min="4604" max="4604" width="16.28515625" style="212" customWidth="1"/>
    <col min="4605" max="4605" width="10.42578125" style="212" customWidth="1"/>
    <col min="4606" max="4606" width="6.7109375" style="212" customWidth="1"/>
    <col min="4607" max="4607" width="6.85546875" style="212" customWidth="1"/>
    <col min="4608" max="4608" width="9.85546875" style="212" customWidth="1"/>
    <col min="4609" max="4609" width="6.85546875" style="212" customWidth="1"/>
    <col min="4610" max="4610" width="7" style="212" customWidth="1"/>
    <col min="4611" max="4611" width="15.7109375" style="212" customWidth="1"/>
    <col min="4612" max="4612" width="15.85546875" style="212" customWidth="1"/>
    <col min="4613" max="4613" width="16.42578125" style="212" customWidth="1"/>
    <col min="4614" max="4859" width="9.140625" style="212"/>
    <col min="4860" max="4860" width="16.28515625" style="212" customWidth="1"/>
    <col min="4861" max="4861" width="10.42578125" style="212" customWidth="1"/>
    <col min="4862" max="4862" width="6.7109375" style="212" customWidth="1"/>
    <col min="4863" max="4863" width="6.85546875" style="212" customWidth="1"/>
    <col min="4864" max="4864" width="9.85546875" style="212" customWidth="1"/>
    <col min="4865" max="4865" width="6.85546875" style="212" customWidth="1"/>
    <col min="4866" max="4866" width="7" style="212" customWidth="1"/>
    <col min="4867" max="4867" width="15.7109375" style="212" customWidth="1"/>
    <col min="4868" max="4868" width="15.85546875" style="212" customWidth="1"/>
    <col min="4869" max="4869" width="16.42578125" style="212" customWidth="1"/>
    <col min="4870" max="5115" width="9.140625" style="212"/>
    <col min="5116" max="5116" width="16.28515625" style="212" customWidth="1"/>
    <col min="5117" max="5117" width="10.42578125" style="212" customWidth="1"/>
    <col min="5118" max="5118" width="6.7109375" style="212" customWidth="1"/>
    <col min="5119" max="5119" width="6.85546875" style="212" customWidth="1"/>
    <col min="5120" max="5120" width="9.85546875" style="212" customWidth="1"/>
    <col min="5121" max="5121" width="6.85546875" style="212" customWidth="1"/>
    <col min="5122" max="5122" width="7" style="212" customWidth="1"/>
    <col min="5123" max="5123" width="15.7109375" style="212" customWidth="1"/>
    <col min="5124" max="5124" width="15.85546875" style="212" customWidth="1"/>
    <col min="5125" max="5125" width="16.42578125" style="212" customWidth="1"/>
    <col min="5126" max="5371" width="9.140625" style="212"/>
    <col min="5372" max="5372" width="16.28515625" style="212" customWidth="1"/>
    <col min="5373" max="5373" width="10.42578125" style="212" customWidth="1"/>
    <col min="5374" max="5374" width="6.7109375" style="212" customWidth="1"/>
    <col min="5375" max="5375" width="6.85546875" style="212" customWidth="1"/>
    <col min="5376" max="5376" width="9.85546875" style="212" customWidth="1"/>
    <col min="5377" max="5377" width="6.85546875" style="212" customWidth="1"/>
    <col min="5378" max="5378" width="7" style="212" customWidth="1"/>
    <col min="5379" max="5379" width="15.7109375" style="212" customWidth="1"/>
    <col min="5380" max="5380" width="15.85546875" style="212" customWidth="1"/>
    <col min="5381" max="5381" width="16.42578125" style="212" customWidth="1"/>
    <col min="5382" max="5627" width="9.140625" style="212"/>
    <col min="5628" max="5628" width="16.28515625" style="212" customWidth="1"/>
    <col min="5629" max="5629" width="10.42578125" style="212" customWidth="1"/>
    <col min="5630" max="5630" width="6.7109375" style="212" customWidth="1"/>
    <col min="5631" max="5631" width="6.85546875" style="212" customWidth="1"/>
    <col min="5632" max="5632" width="9.85546875" style="212" customWidth="1"/>
    <col min="5633" max="5633" width="6.85546875" style="212" customWidth="1"/>
    <col min="5634" max="5634" width="7" style="212" customWidth="1"/>
    <col min="5635" max="5635" width="15.7109375" style="212" customWidth="1"/>
    <col min="5636" max="5636" width="15.85546875" style="212" customWidth="1"/>
    <col min="5637" max="5637" width="16.42578125" style="212" customWidth="1"/>
    <col min="5638" max="5883" width="9.140625" style="212"/>
    <col min="5884" max="5884" width="16.28515625" style="212" customWidth="1"/>
    <col min="5885" max="5885" width="10.42578125" style="212" customWidth="1"/>
    <col min="5886" max="5886" width="6.7109375" style="212" customWidth="1"/>
    <col min="5887" max="5887" width="6.85546875" style="212" customWidth="1"/>
    <col min="5888" max="5888" width="9.85546875" style="212" customWidth="1"/>
    <col min="5889" max="5889" width="6.85546875" style="212" customWidth="1"/>
    <col min="5890" max="5890" width="7" style="212" customWidth="1"/>
    <col min="5891" max="5891" width="15.7109375" style="212" customWidth="1"/>
    <col min="5892" max="5892" width="15.85546875" style="212" customWidth="1"/>
    <col min="5893" max="5893" width="16.42578125" style="212" customWidth="1"/>
    <col min="5894" max="6139" width="9.140625" style="212"/>
    <col min="6140" max="6140" width="16.28515625" style="212" customWidth="1"/>
    <col min="6141" max="6141" width="10.42578125" style="212" customWidth="1"/>
    <col min="6142" max="6142" width="6.7109375" style="212" customWidth="1"/>
    <col min="6143" max="6143" width="6.85546875" style="212" customWidth="1"/>
    <col min="6144" max="6144" width="9.85546875" style="212" customWidth="1"/>
    <col min="6145" max="6145" width="6.85546875" style="212" customWidth="1"/>
    <col min="6146" max="6146" width="7" style="212" customWidth="1"/>
    <col min="6147" max="6147" width="15.7109375" style="212" customWidth="1"/>
    <col min="6148" max="6148" width="15.85546875" style="212" customWidth="1"/>
    <col min="6149" max="6149" width="16.42578125" style="212" customWidth="1"/>
    <col min="6150" max="6395" width="9.140625" style="212"/>
    <col min="6396" max="6396" width="16.28515625" style="212" customWidth="1"/>
    <col min="6397" max="6397" width="10.42578125" style="212" customWidth="1"/>
    <col min="6398" max="6398" width="6.7109375" style="212" customWidth="1"/>
    <col min="6399" max="6399" width="6.85546875" style="212" customWidth="1"/>
    <col min="6400" max="6400" width="9.85546875" style="212" customWidth="1"/>
    <col min="6401" max="6401" width="6.85546875" style="212" customWidth="1"/>
    <col min="6402" max="6402" width="7" style="212" customWidth="1"/>
    <col min="6403" max="6403" width="15.7109375" style="212" customWidth="1"/>
    <col min="6404" max="6404" width="15.85546875" style="212" customWidth="1"/>
    <col min="6405" max="6405" width="16.42578125" style="212" customWidth="1"/>
    <col min="6406" max="6651" width="9.140625" style="212"/>
    <col min="6652" max="6652" width="16.28515625" style="212" customWidth="1"/>
    <col min="6653" max="6653" width="10.42578125" style="212" customWidth="1"/>
    <col min="6654" max="6654" width="6.7109375" style="212" customWidth="1"/>
    <col min="6655" max="6655" width="6.85546875" style="212" customWidth="1"/>
    <col min="6656" max="6656" width="9.85546875" style="212" customWidth="1"/>
    <col min="6657" max="6657" width="6.85546875" style="212" customWidth="1"/>
    <col min="6658" max="6658" width="7" style="212" customWidth="1"/>
    <col min="6659" max="6659" width="15.7109375" style="212" customWidth="1"/>
    <col min="6660" max="6660" width="15.85546875" style="212" customWidth="1"/>
    <col min="6661" max="6661" width="16.42578125" style="212" customWidth="1"/>
    <col min="6662" max="6907" width="9.140625" style="212"/>
    <col min="6908" max="6908" width="16.28515625" style="212" customWidth="1"/>
    <col min="6909" max="6909" width="10.42578125" style="212" customWidth="1"/>
    <col min="6910" max="6910" width="6.7109375" style="212" customWidth="1"/>
    <col min="6911" max="6911" width="6.85546875" style="212" customWidth="1"/>
    <col min="6912" max="6912" width="9.85546875" style="212" customWidth="1"/>
    <col min="6913" max="6913" width="6.85546875" style="212" customWidth="1"/>
    <col min="6914" max="6914" width="7" style="212" customWidth="1"/>
    <col min="6915" max="6915" width="15.7109375" style="212" customWidth="1"/>
    <col min="6916" max="6916" width="15.85546875" style="212" customWidth="1"/>
    <col min="6917" max="6917" width="16.42578125" style="212" customWidth="1"/>
    <col min="6918" max="7163" width="9.140625" style="212"/>
    <col min="7164" max="7164" width="16.28515625" style="212" customWidth="1"/>
    <col min="7165" max="7165" width="10.42578125" style="212" customWidth="1"/>
    <col min="7166" max="7166" width="6.7109375" style="212" customWidth="1"/>
    <col min="7167" max="7167" width="6.85546875" style="212" customWidth="1"/>
    <col min="7168" max="7168" width="9.85546875" style="212" customWidth="1"/>
    <col min="7169" max="7169" width="6.85546875" style="212" customWidth="1"/>
    <col min="7170" max="7170" width="7" style="212" customWidth="1"/>
    <col min="7171" max="7171" width="15.7109375" style="212" customWidth="1"/>
    <col min="7172" max="7172" width="15.85546875" style="212" customWidth="1"/>
    <col min="7173" max="7173" width="16.42578125" style="212" customWidth="1"/>
    <col min="7174" max="7419" width="9.140625" style="212"/>
    <col min="7420" max="7420" width="16.28515625" style="212" customWidth="1"/>
    <col min="7421" max="7421" width="10.42578125" style="212" customWidth="1"/>
    <col min="7422" max="7422" width="6.7109375" style="212" customWidth="1"/>
    <col min="7423" max="7423" width="6.85546875" style="212" customWidth="1"/>
    <col min="7424" max="7424" width="9.85546875" style="212" customWidth="1"/>
    <col min="7425" max="7425" width="6.85546875" style="212" customWidth="1"/>
    <col min="7426" max="7426" width="7" style="212" customWidth="1"/>
    <col min="7427" max="7427" width="15.7109375" style="212" customWidth="1"/>
    <col min="7428" max="7428" width="15.85546875" style="212" customWidth="1"/>
    <col min="7429" max="7429" width="16.42578125" style="212" customWidth="1"/>
    <col min="7430" max="7675" width="9.140625" style="212"/>
    <col min="7676" max="7676" width="16.28515625" style="212" customWidth="1"/>
    <col min="7677" max="7677" width="10.42578125" style="212" customWidth="1"/>
    <col min="7678" max="7678" width="6.7109375" style="212" customWidth="1"/>
    <col min="7679" max="7679" width="6.85546875" style="212" customWidth="1"/>
    <col min="7680" max="7680" width="9.85546875" style="212" customWidth="1"/>
    <col min="7681" max="7681" width="6.85546875" style="212" customWidth="1"/>
    <col min="7682" max="7682" width="7" style="212" customWidth="1"/>
    <col min="7683" max="7683" width="15.7109375" style="212" customWidth="1"/>
    <col min="7684" max="7684" width="15.85546875" style="212" customWidth="1"/>
    <col min="7685" max="7685" width="16.42578125" style="212" customWidth="1"/>
    <col min="7686" max="7931" width="9.140625" style="212"/>
    <col min="7932" max="7932" width="16.28515625" style="212" customWidth="1"/>
    <col min="7933" max="7933" width="10.42578125" style="212" customWidth="1"/>
    <col min="7934" max="7934" width="6.7109375" style="212" customWidth="1"/>
    <col min="7935" max="7935" width="6.85546875" style="212" customWidth="1"/>
    <col min="7936" max="7936" width="9.85546875" style="212" customWidth="1"/>
    <col min="7937" max="7937" width="6.85546875" style="212" customWidth="1"/>
    <col min="7938" max="7938" width="7" style="212" customWidth="1"/>
    <col min="7939" max="7939" width="15.7109375" style="212" customWidth="1"/>
    <col min="7940" max="7940" width="15.85546875" style="212" customWidth="1"/>
    <col min="7941" max="7941" width="16.42578125" style="212" customWidth="1"/>
    <col min="7942" max="8187" width="9.140625" style="212"/>
    <col min="8188" max="8188" width="16.28515625" style="212" customWidth="1"/>
    <col min="8189" max="8189" width="10.42578125" style="212" customWidth="1"/>
    <col min="8190" max="8190" width="6.7109375" style="212" customWidth="1"/>
    <col min="8191" max="8191" width="6.85546875" style="212" customWidth="1"/>
    <col min="8192" max="8192" width="9.85546875" style="212" customWidth="1"/>
    <col min="8193" max="8193" width="6.85546875" style="212" customWidth="1"/>
    <col min="8194" max="8194" width="7" style="212" customWidth="1"/>
    <col min="8195" max="8195" width="15.7109375" style="212" customWidth="1"/>
    <col min="8196" max="8196" width="15.85546875" style="212" customWidth="1"/>
    <col min="8197" max="8197" width="16.42578125" style="212" customWidth="1"/>
    <col min="8198" max="8443" width="9.140625" style="212"/>
    <col min="8444" max="8444" width="16.28515625" style="212" customWidth="1"/>
    <col min="8445" max="8445" width="10.42578125" style="212" customWidth="1"/>
    <col min="8446" max="8446" width="6.7109375" style="212" customWidth="1"/>
    <col min="8447" max="8447" width="6.85546875" style="212" customWidth="1"/>
    <col min="8448" max="8448" width="9.85546875" style="212" customWidth="1"/>
    <col min="8449" max="8449" width="6.85546875" style="212" customWidth="1"/>
    <col min="8450" max="8450" width="7" style="212" customWidth="1"/>
    <col min="8451" max="8451" width="15.7109375" style="212" customWidth="1"/>
    <col min="8452" max="8452" width="15.85546875" style="212" customWidth="1"/>
    <col min="8453" max="8453" width="16.42578125" style="212" customWidth="1"/>
    <col min="8454" max="8699" width="9.140625" style="212"/>
    <col min="8700" max="8700" width="16.28515625" style="212" customWidth="1"/>
    <col min="8701" max="8701" width="10.42578125" style="212" customWidth="1"/>
    <col min="8702" max="8702" width="6.7109375" style="212" customWidth="1"/>
    <col min="8703" max="8703" width="6.85546875" style="212" customWidth="1"/>
    <col min="8704" max="8704" width="9.85546875" style="212" customWidth="1"/>
    <col min="8705" max="8705" width="6.85546875" style="212" customWidth="1"/>
    <col min="8706" max="8706" width="7" style="212" customWidth="1"/>
    <col min="8707" max="8707" width="15.7109375" style="212" customWidth="1"/>
    <col min="8708" max="8708" width="15.85546875" style="212" customWidth="1"/>
    <col min="8709" max="8709" width="16.42578125" style="212" customWidth="1"/>
    <col min="8710" max="8955" width="9.140625" style="212"/>
    <col min="8956" max="8956" width="16.28515625" style="212" customWidth="1"/>
    <col min="8957" max="8957" width="10.42578125" style="212" customWidth="1"/>
    <col min="8958" max="8958" width="6.7109375" style="212" customWidth="1"/>
    <col min="8959" max="8959" width="6.85546875" style="212" customWidth="1"/>
    <col min="8960" max="8960" width="9.85546875" style="212" customWidth="1"/>
    <col min="8961" max="8961" width="6.85546875" style="212" customWidth="1"/>
    <col min="8962" max="8962" width="7" style="212" customWidth="1"/>
    <col min="8963" max="8963" width="15.7109375" style="212" customWidth="1"/>
    <col min="8964" max="8964" width="15.85546875" style="212" customWidth="1"/>
    <col min="8965" max="8965" width="16.42578125" style="212" customWidth="1"/>
    <col min="8966" max="9211" width="9.140625" style="212"/>
    <col min="9212" max="9212" width="16.28515625" style="212" customWidth="1"/>
    <col min="9213" max="9213" width="10.42578125" style="212" customWidth="1"/>
    <col min="9214" max="9214" width="6.7109375" style="212" customWidth="1"/>
    <col min="9215" max="9215" width="6.85546875" style="212" customWidth="1"/>
    <col min="9216" max="9216" width="9.85546875" style="212" customWidth="1"/>
    <col min="9217" max="9217" width="6.85546875" style="212" customWidth="1"/>
    <col min="9218" max="9218" width="7" style="212" customWidth="1"/>
    <col min="9219" max="9219" width="15.7109375" style="212" customWidth="1"/>
    <col min="9220" max="9220" width="15.85546875" style="212" customWidth="1"/>
    <col min="9221" max="9221" width="16.42578125" style="212" customWidth="1"/>
    <col min="9222" max="9467" width="9.140625" style="212"/>
    <col min="9468" max="9468" width="16.28515625" style="212" customWidth="1"/>
    <col min="9469" max="9469" width="10.42578125" style="212" customWidth="1"/>
    <col min="9470" max="9470" width="6.7109375" style="212" customWidth="1"/>
    <col min="9471" max="9471" width="6.85546875" style="212" customWidth="1"/>
    <col min="9472" max="9472" width="9.85546875" style="212" customWidth="1"/>
    <col min="9473" max="9473" width="6.85546875" style="212" customWidth="1"/>
    <col min="9474" max="9474" width="7" style="212" customWidth="1"/>
    <col min="9475" max="9475" width="15.7109375" style="212" customWidth="1"/>
    <col min="9476" max="9476" width="15.85546875" style="212" customWidth="1"/>
    <col min="9477" max="9477" width="16.42578125" style="212" customWidth="1"/>
    <col min="9478" max="9723" width="9.140625" style="212"/>
    <col min="9724" max="9724" width="16.28515625" style="212" customWidth="1"/>
    <col min="9725" max="9725" width="10.42578125" style="212" customWidth="1"/>
    <col min="9726" max="9726" width="6.7109375" style="212" customWidth="1"/>
    <col min="9727" max="9727" width="6.85546875" style="212" customWidth="1"/>
    <col min="9728" max="9728" width="9.85546875" style="212" customWidth="1"/>
    <col min="9729" max="9729" width="6.85546875" style="212" customWidth="1"/>
    <col min="9730" max="9730" width="7" style="212" customWidth="1"/>
    <col min="9731" max="9731" width="15.7109375" style="212" customWidth="1"/>
    <col min="9732" max="9732" width="15.85546875" style="212" customWidth="1"/>
    <col min="9733" max="9733" width="16.42578125" style="212" customWidth="1"/>
    <col min="9734" max="9979" width="9.140625" style="212"/>
    <col min="9980" max="9980" width="16.28515625" style="212" customWidth="1"/>
    <col min="9981" max="9981" width="10.42578125" style="212" customWidth="1"/>
    <col min="9982" max="9982" width="6.7109375" style="212" customWidth="1"/>
    <col min="9983" max="9983" width="6.85546875" style="212" customWidth="1"/>
    <col min="9984" max="9984" width="9.85546875" style="212" customWidth="1"/>
    <col min="9985" max="9985" width="6.85546875" style="212" customWidth="1"/>
    <col min="9986" max="9986" width="7" style="212" customWidth="1"/>
    <col min="9987" max="9987" width="15.7109375" style="212" customWidth="1"/>
    <col min="9988" max="9988" width="15.85546875" style="212" customWidth="1"/>
    <col min="9989" max="9989" width="16.42578125" style="212" customWidth="1"/>
    <col min="9990" max="10235" width="9.140625" style="212"/>
    <col min="10236" max="10236" width="16.28515625" style="212" customWidth="1"/>
    <col min="10237" max="10237" width="10.42578125" style="212" customWidth="1"/>
    <col min="10238" max="10238" width="6.7109375" style="212" customWidth="1"/>
    <col min="10239" max="10239" width="6.85546875" style="212" customWidth="1"/>
    <col min="10240" max="10240" width="9.85546875" style="212" customWidth="1"/>
    <col min="10241" max="10241" width="6.85546875" style="212" customWidth="1"/>
    <col min="10242" max="10242" width="7" style="212" customWidth="1"/>
    <col min="10243" max="10243" width="15.7109375" style="212" customWidth="1"/>
    <col min="10244" max="10244" width="15.85546875" style="212" customWidth="1"/>
    <col min="10245" max="10245" width="16.42578125" style="212" customWidth="1"/>
    <col min="10246" max="10491" width="9.140625" style="212"/>
    <col min="10492" max="10492" width="16.28515625" style="212" customWidth="1"/>
    <col min="10493" max="10493" width="10.42578125" style="212" customWidth="1"/>
    <col min="10494" max="10494" width="6.7109375" style="212" customWidth="1"/>
    <col min="10495" max="10495" width="6.85546875" style="212" customWidth="1"/>
    <col min="10496" max="10496" width="9.85546875" style="212" customWidth="1"/>
    <col min="10497" max="10497" width="6.85546875" style="212" customWidth="1"/>
    <col min="10498" max="10498" width="7" style="212" customWidth="1"/>
    <col min="10499" max="10499" width="15.7109375" style="212" customWidth="1"/>
    <col min="10500" max="10500" width="15.85546875" style="212" customWidth="1"/>
    <col min="10501" max="10501" width="16.42578125" style="212" customWidth="1"/>
    <col min="10502" max="10747" width="9.140625" style="212"/>
    <col min="10748" max="10748" width="16.28515625" style="212" customWidth="1"/>
    <col min="10749" max="10749" width="10.42578125" style="212" customWidth="1"/>
    <col min="10750" max="10750" width="6.7109375" style="212" customWidth="1"/>
    <col min="10751" max="10751" width="6.85546875" style="212" customWidth="1"/>
    <col min="10752" max="10752" width="9.85546875" style="212" customWidth="1"/>
    <col min="10753" max="10753" width="6.85546875" style="212" customWidth="1"/>
    <col min="10754" max="10754" width="7" style="212" customWidth="1"/>
    <col min="10755" max="10755" width="15.7109375" style="212" customWidth="1"/>
    <col min="10756" max="10756" width="15.85546875" style="212" customWidth="1"/>
    <col min="10757" max="10757" width="16.42578125" style="212" customWidth="1"/>
    <col min="10758" max="11003" width="9.140625" style="212"/>
    <col min="11004" max="11004" width="16.28515625" style="212" customWidth="1"/>
    <col min="11005" max="11005" width="10.42578125" style="212" customWidth="1"/>
    <col min="11006" max="11006" width="6.7109375" style="212" customWidth="1"/>
    <col min="11007" max="11007" width="6.85546875" style="212" customWidth="1"/>
    <col min="11008" max="11008" width="9.85546875" style="212" customWidth="1"/>
    <col min="11009" max="11009" width="6.85546875" style="212" customWidth="1"/>
    <col min="11010" max="11010" width="7" style="212" customWidth="1"/>
    <col min="11011" max="11011" width="15.7109375" style="212" customWidth="1"/>
    <col min="11012" max="11012" width="15.85546875" style="212" customWidth="1"/>
    <col min="11013" max="11013" width="16.42578125" style="212" customWidth="1"/>
    <col min="11014" max="11259" width="9.140625" style="212"/>
    <col min="11260" max="11260" width="16.28515625" style="212" customWidth="1"/>
    <col min="11261" max="11261" width="10.42578125" style="212" customWidth="1"/>
    <col min="11262" max="11262" width="6.7109375" style="212" customWidth="1"/>
    <col min="11263" max="11263" width="6.85546875" style="212" customWidth="1"/>
    <col min="11264" max="11264" width="9.85546875" style="212" customWidth="1"/>
    <col min="11265" max="11265" width="6.85546875" style="212" customWidth="1"/>
    <col min="11266" max="11266" width="7" style="212" customWidth="1"/>
    <col min="11267" max="11267" width="15.7109375" style="212" customWidth="1"/>
    <col min="11268" max="11268" width="15.85546875" style="212" customWidth="1"/>
    <col min="11269" max="11269" width="16.42578125" style="212" customWidth="1"/>
    <col min="11270" max="11515" width="9.140625" style="212"/>
    <col min="11516" max="11516" width="16.28515625" style="212" customWidth="1"/>
    <col min="11517" max="11517" width="10.42578125" style="212" customWidth="1"/>
    <col min="11518" max="11518" width="6.7109375" style="212" customWidth="1"/>
    <col min="11519" max="11519" width="6.85546875" style="212" customWidth="1"/>
    <col min="11520" max="11520" width="9.85546875" style="212" customWidth="1"/>
    <col min="11521" max="11521" width="6.85546875" style="212" customWidth="1"/>
    <col min="11522" max="11522" width="7" style="212" customWidth="1"/>
    <col min="11523" max="11523" width="15.7109375" style="212" customWidth="1"/>
    <col min="11524" max="11524" width="15.85546875" style="212" customWidth="1"/>
    <col min="11525" max="11525" width="16.42578125" style="212" customWidth="1"/>
    <col min="11526" max="11771" width="9.140625" style="212"/>
    <col min="11772" max="11772" width="16.28515625" style="212" customWidth="1"/>
    <col min="11773" max="11773" width="10.42578125" style="212" customWidth="1"/>
    <col min="11774" max="11774" width="6.7109375" style="212" customWidth="1"/>
    <col min="11775" max="11775" width="6.85546875" style="212" customWidth="1"/>
    <col min="11776" max="11776" width="9.85546875" style="212" customWidth="1"/>
    <col min="11777" max="11777" width="6.85546875" style="212" customWidth="1"/>
    <col min="11778" max="11778" width="7" style="212" customWidth="1"/>
    <col min="11779" max="11779" width="15.7109375" style="212" customWidth="1"/>
    <col min="11780" max="11780" width="15.85546875" style="212" customWidth="1"/>
    <col min="11781" max="11781" width="16.42578125" style="212" customWidth="1"/>
    <col min="11782" max="12027" width="9.140625" style="212"/>
    <col min="12028" max="12028" width="16.28515625" style="212" customWidth="1"/>
    <col min="12029" max="12029" width="10.42578125" style="212" customWidth="1"/>
    <col min="12030" max="12030" width="6.7109375" style="212" customWidth="1"/>
    <col min="12031" max="12031" width="6.85546875" style="212" customWidth="1"/>
    <col min="12032" max="12032" width="9.85546875" style="212" customWidth="1"/>
    <col min="12033" max="12033" width="6.85546875" style="212" customWidth="1"/>
    <col min="12034" max="12034" width="7" style="212" customWidth="1"/>
    <col min="12035" max="12035" width="15.7109375" style="212" customWidth="1"/>
    <col min="12036" max="12036" width="15.85546875" style="212" customWidth="1"/>
    <col min="12037" max="12037" width="16.42578125" style="212" customWidth="1"/>
    <col min="12038" max="12283" width="9.140625" style="212"/>
    <col min="12284" max="12284" width="16.28515625" style="212" customWidth="1"/>
    <col min="12285" max="12285" width="10.42578125" style="212" customWidth="1"/>
    <col min="12286" max="12286" width="6.7109375" style="212" customWidth="1"/>
    <col min="12287" max="12287" width="6.85546875" style="212" customWidth="1"/>
    <col min="12288" max="12288" width="9.85546875" style="212" customWidth="1"/>
    <col min="12289" max="12289" width="6.85546875" style="212" customWidth="1"/>
    <col min="12290" max="12290" width="7" style="212" customWidth="1"/>
    <col min="12291" max="12291" width="15.7109375" style="212" customWidth="1"/>
    <col min="12292" max="12292" width="15.85546875" style="212" customWidth="1"/>
    <col min="12293" max="12293" width="16.42578125" style="212" customWidth="1"/>
    <col min="12294" max="12539" width="9.140625" style="212"/>
    <col min="12540" max="12540" width="16.28515625" style="212" customWidth="1"/>
    <col min="12541" max="12541" width="10.42578125" style="212" customWidth="1"/>
    <col min="12542" max="12542" width="6.7109375" style="212" customWidth="1"/>
    <col min="12543" max="12543" width="6.85546875" style="212" customWidth="1"/>
    <col min="12544" max="12544" width="9.85546875" style="212" customWidth="1"/>
    <col min="12545" max="12545" width="6.85546875" style="212" customWidth="1"/>
    <col min="12546" max="12546" width="7" style="212" customWidth="1"/>
    <col min="12547" max="12547" width="15.7109375" style="212" customWidth="1"/>
    <col min="12548" max="12548" width="15.85546875" style="212" customWidth="1"/>
    <col min="12549" max="12549" width="16.42578125" style="212" customWidth="1"/>
    <col min="12550" max="12795" width="9.140625" style="212"/>
    <col min="12796" max="12796" width="16.28515625" style="212" customWidth="1"/>
    <col min="12797" max="12797" width="10.42578125" style="212" customWidth="1"/>
    <col min="12798" max="12798" width="6.7109375" style="212" customWidth="1"/>
    <col min="12799" max="12799" width="6.85546875" style="212" customWidth="1"/>
    <col min="12800" max="12800" width="9.85546875" style="212" customWidth="1"/>
    <col min="12801" max="12801" width="6.85546875" style="212" customWidth="1"/>
    <col min="12802" max="12802" width="7" style="212" customWidth="1"/>
    <col min="12803" max="12803" width="15.7109375" style="212" customWidth="1"/>
    <col min="12804" max="12804" width="15.85546875" style="212" customWidth="1"/>
    <col min="12805" max="12805" width="16.42578125" style="212" customWidth="1"/>
    <col min="12806" max="13051" width="9.140625" style="212"/>
    <col min="13052" max="13052" width="16.28515625" style="212" customWidth="1"/>
    <col min="13053" max="13053" width="10.42578125" style="212" customWidth="1"/>
    <col min="13054" max="13054" width="6.7109375" style="212" customWidth="1"/>
    <col min="13055" max="13055" width="6.85546875" style="212" customWidth="1"/>
    <col min="13056" max="13056" width="9.85546875" style="212" customWidth="1"/>
    <col min="13057" max="13057" width="6.85546875" style="212" customWidth="1"/>
    <col min="13058" max="13058" width="7" style="212" customWidth="1"/>
    <col min="13059" max="13059" width="15.7109375" style="212" customWidth="1"/>
    <col min="13060" max="13060" width="15.85546875" style="212" customWidth="1"/>
    <col min="13061" max="13061" width="16.42578125" style="212" customWidth="1"/>
    <col min="13062" max="13307" width="9.140625" style="212"/>
    <col min="13308" max="13308" width="16.28515625" style="212" customWidth="1"/>
    <col min="13309" max="13309" width="10.42578125" style="212" customWidth="1"/>
    <col min="13310" max="13310" width="6.7109375" style="212" customWidth="1"/>
    <col min="13311" max="13311" width="6.85546875" style="212" customWidth="1"/>
    <col min="13312" max="13312" width="9.85546875" style="212" customWidth="1"/>
    <col min="13313" max="13313" width="6.85546875" style="212" customWidth="1"/>
    <col min="13314" max="13314" width="7" style="212" customWidth="1"/>
    <col min="13315" max="13315" width="15.7109375" style="212" customWidth="1"/>
    <col min="13316" max="13316" width="15.85546875" style="212" customWidth="1"/>
    <col min="13317" max="13317" width="16.42578125" style="212" customWidth="1"/>
    <col min="13318" max="13563" width="9.140625" style="212"/>
    <col min="13564" max="13564" width="16.28515625" style="212" customWidth="1"/>
    <col min="13565" max="13565" width="10.42578125" style="212" customWidth="1"/>
    <col min="13566" max="13566" width="6.7109375" style="212" customWidth="1"/>
    <col min="13567" max="13567" width="6.85546875" style="212" customWidth="1"/>
    <col min="13568" max="13568" width="9.85546875" style="212" customWidth="1"/>
    <col min="13569" max="13569" width="6.85546875" style="212" customWidth="1"/>
    <col min="13570" max="13570" width="7" style="212" customWidth="1"/>
    <col min="13571" max="13571" width="15.7109375" style="212" customWidth="1"/>
    <col min="13572" max="13572" width="15.85546875" style="212" customWidth="1"/>
    <col min="13573" max="13573" width="16.42578125" style="212" customWidth="1"/>
    <col min="13574" max="13819" width="9.140625" style="212"/>
    <col min="13820" max="13820" width="16.28515625" style="212" customWidth="1"/>
    <col min="13821" max="13821" width="10.42578125" style="212" customWidth="1"/>
    <col min="13822" max="13822" width="6.7109375" style="212" customWidth="1"/>
    <col min="13823" max="13823" width="6.85546875" style="212" customWidth="1"/>
    <col min="13824" max="13824" width="9.85546875" style="212" customWidth="1"/>
    <col min="13825" max="13825" width="6.85546875" style="212" customWidth="1"/>
    <col min="13826" max="13826" width="7" style="212" customWidth="1"/>
    <col min="13827" max="13827" width="15.7109375" style="212" customWidth="1"/>
    <col min="13828" max="13828" width="15.85546875" style="212" customWidth="1"/>
    <col min="13829" max="13829" width="16.42578125" style="212" customWidth="1"/>
    <col min="13830" max="14075" width="9.140625" style="212"/>
    <col min="14076" max="14076" width="16.28515625" style="212" customWidth="1"/>
    <col min="14077" max="14077" width="10.42578125" style="212" customWidth="1"/>
    <col min="14078" max="14078" width="6.7109375" style="212" customWidth="1"/>
    <col min="14079" max="14079" width="6.85546875" style="212" customWidth="1"/>
    <col min="14080" max="14080" width="9.85546875" style="212" customWidth="1"/>
    <col min="14081" max="14081" width="6.85546875" style="212" customWidth="1"/>
    <col min="14082" max="14082" width="7" style="212" customWidth="1"/>
    <col min="14083" max="14083" width="15.7109375" style="212" customWidth="1"/>
    <col min="14084" max="14084" width="15.85546875" style="212" customWidth="1"/>
    <col min="14085" max="14085" width="16.42578125" style="212" customWidth="1"/>
    <col min="14086" max="14331" width="9.140625" style="212"/>
    <col min="14332" max="14332" width="16.28515625" style="212" customWidth="1"/>
    <col min="14333" max="14333" width="10.42578125" style="212" customWidth="1"/>
    <col min="14334" max="14334" width="6.7109375" style="212" customWidth="1"/>
    <col min="14335" max="14335" width="6.85546875" style="212" customWidth="1"/>
    <col min="14336" max="14336" width="9.85546875" style="212" customWidth="1"/>
    <col min="14337" max="14337" width="6.85546875" style="212" customWidth="1"/>
    <col min="14338" max="14338" width="7" style="212" customWidth="1"/>
    <col min="14339" max="14339" width="15.7109375" style="212" customWidth="1"/>
    <col min="14340" max="14340" width="15.85546875" style="212" customWidth="1"/>
    <col min="14341" max="14341" width="16.42578125" style="212" customWidth="1"/>
    <col min="14342" max="14587" width="9.140625" style="212"/>
    <col min="14588" max="14588" width="16.28515625" style="212" customWidth="1"/>
    <col min="14589" max="14589" width="10.42578125" style="212" customWidth="1"/>
    <col min="14590" max="14590" width="6.7109375" style="212" customWidth="1"/>
    <col min="14591" max="14591" width="6.85546875" style="212" customWidth="1"/>
    <col min="14592" max="14592" width="9.85546875" style="212" customWidth="1"/>
    <col min="14593" max="14593" width="6.85546875" style="212" customWidth="1"/>
    <col min="14594" max="14594" width="7" style="212" customWidth="1"/>
    <col min="14595" max="14595" width="15.7109375" style="212" customWidth="1"/>
    <col min="14596" max="14596" width="15.85546875" style="212" customWidth="1"/>
    <col min="14597" max="14597" width="16.42578125" style="212" customWidth="1"/>
    <col min="14598" max="14843" width="9.140625" style="212"/>
    <col min="14844" max="14844" width="16.28515625" style="212" customWidth="1"/>
    <col min="14845" max="14845" width="10.42578125" style="212" customWidth="1"/>
    <col min="14846" max="14846" width="6.7109375" style="212" customWidth="1"/>
    <col min="14847" max="14847" width="6.85546875" style="212" customWidth="1"/>
    <col min="14848" max="14848" width="9.85546875" style="212" customWidth="1"/>
    <col min="14849" max="14849" width="6.85546875" style="212" customWidth="1"/>
    <col min="14850" max="14850" width="7" style="212" customWidth="1"/>
    <col min="14851" max="14851" width="15.7109375" style="212" customWidth="1"/>
    <col min="14852" max="14852" width="15.85546875" style="212" customWidth="1"/>
    <col min="14853" max="14853" width="16.42578125" style="212" customWidth="1"/>
    <col min="14854" max="15099" width="9.140625" style="212"/>
    <col min="15100" max="15100" width="16.28515625" style="212" customWidth="1"/>
    <col min="15101" max="15101" width="10.42578125" style="212" customWidth="1"/>
    <col min="15102" max="15102" width="6.7109375" style="212" customWidth="1"/>
    <col min="15103" max="15103" width="6.85546875" style="212" customWidth="1"/>
    <col min="15104" max="15104" width="9.85546875" style="212" customWidth="1"/>
    <col min="15105" max="15105" width="6.85546875" style="212" customWidth="1"/>
    <col min="15106" max="15106" width="7" style="212" customWidth="1"/>
    <col min="15107" max="15107" width="15.7109375" style="212" customWidth="1"/>
    <col min="15108" max="15108" width="15.85546875" style="212" customWidth="1"/>
    <col min="15109" max="15109" width="16.42578125" style="212" customWidth="1"/>
    <col min="15110" max="15355" width="9.140625" style="212"/>
    <col min="15356" max="15356" width="16.28515625" style="212" customWidth="1"/>
    <col min="15357" max="15357" width="10.42578125" style="212" customWidth="1"/>
    <col min="15358" max="15358" width="6.7109375" style="212" customWidth="1"/>
    <col min="15359" max="15359" width="6.85546875" style="212" customWidth="1"/>
    <col min="15360" max="15360" width="9.85546875" style="212" customWidth="1"/>
    <col min="15361" max="15361" width="6.85546875" style="212" customWidth="1"/>
    <col min="15362" max="15362" width="7" style="212" customWidth="1"/>
    <col min="15363" max="15363" width="15.7109375" style="212" customWidth="1"/>
    <col min="15364" max="15364" width="15.85546875" style="212" customWidth="1"/>
    <col min="15365" max="15365" width="16.42578125" style="212" customWidth="1"/>
    <col min="15366" max="15611" width="9.140625" style="212"/>
    <col min="15612" max="15612" width="16.28515625" style="212" customWidth="1"/>
    <col min="15613" max="15613" width="10.42578125" style="212" customWidth="1"/>
    <col min="15614" max="15614" width="6.7109375" style="212" customWidth="1"/>
    <col min="15615" max="15615" width="6.85546875" style="212" customWidth="1"/>
    <col min="15616" max="15616" width="9.85546875" style="212" customWidth="1"/>
    <col min="15617" max="15617" width="6.85546875" style="212" customWidth="1"/>
    <col min="15618" max="15618" width="7" style="212" customWidth="1"/>
    <col min="15619" max="15619" width="15.7109375" style="212" customWidth="1"/>
    <col min="15620" max="15620" width="15.85546875" style="212" customWidth="1"/>
    <col min="15621" max="15621" width="16.42578125" style="212" customWidth="1"/>
    <col min="15622" max="15867" width="9.140625" style="212"/>
    <col min="15868" max="15868" width="16.28515625" style="212" customWidth="1"/>
    <col min="15869" max="15869" width="10.42578125" style="212" customWidth="1"/>
    <col min="15870" max="15870" width="6.7109375" style="212" customWidth="1"/>
    <col min="15871" max="15871" width="6.85546875" style="212" customWidth="1"/>
    <col min="15872" max="15872" width="9.85546875" style="212" customWidth="1"/>
    <col min="15873" max="15873" width="6.85546875" style="212" customWidth="1"/>
    <col min="15874" max="15874" width="7" style="212" customWidth="1"/>
    <col min="15875" max="15875" width="15.7109375" style="212" customWidth="1"/>
    <col min="15876" max="15876" width="15.85546875" style="212" customWidth="1"/>
    <col min="15877" max="15877" width="16.42578125" style="212" customWidth="1"/>
    <col min="15878" max="16123" width="9.140625" style="212"/>
    <col min="16124" max="16124" width="16.28515625" style="212" customWidth="1"/>
    <col min="16125" max="16125" width="10.42578125" style="212" customWidth="1"/>
    <col min="16126" max="16126" width="6.7109375" style="212" customWidth="1"/>
    <col min="16127" max="16127" width="6.85546875" style="212" customWidth="1"/>
    <col min="16128" max="16128" width="9.85546875" style="212" customWidth="1"/>
    <col min="16129" max="16129" width="6.85546875" style="212" customWidth="1"/>
    <col min="16130" max="16130" width="7" style="212" customWidth="1"/>
    <col min="16131" max="16131" width="15.7109375" style="212" customWidth="1"/>
    <col min="16132" max="16132" width="15.85546875" style="212" customWidth="1"/>
    <col min="16133" max="16133" width="16.42578125" style="212" customWidth="1"/>
    <col min="16134" max="16384" width="9.140625" style="212"/>
  </cols>
  <sheetData>
    <row r="1" spans="1:8" s="204" customFormat="1" ht="15.75" x14ac:dyDescent="0.25">
      <c r="C1" s="454" t="s">
        <v>1021</v>
      </c>
      <c r="D1" s="454"/>
      <c r="E1" s="454"/>
      <c r="F1" s="454"/>
      <c r="G1" s="454"/>
      <c r="H1" s="227"/>
    </row>
    <row r="2" spans="1:8" s="204" customFormat="1" ht="15.75" x14ac:dyDescent="0.25">
      <c r="C2" s="455" t="s">
        <v>1024</v>
      </c>
      <c r="D2" s="455"/>
      <c r="E2" s="455"/>
      <c r="F2" s="455"/>
      <c r="G2" s="455"/>
      <c r="H2" s="227"/>
    </row>
    <row r="3" spans="1:8" s="204" customFormat="1" ht="15.75" x14ac:dyDescent="0.25">
      <c r="C3" s="455" t="s">
        <v>831</v>
      </c>
      <c r="D3" s="455"/>
      <c r="E3" s="455"/>
      <c r="F3" s="455"/>
      <c r="G3" s="455"/>
      <c r="H3" s="227"/>
    </row>
    <row r="4" spans="1:8" s="204" customFormat="1" ht="15.75" x14ac:dyDescent="0.25">
      <c r="C4" s="455" t="s">
        <v>457</v>
      </c>
      <c r="D4" s="455"/>
      <c r="E4" s="455"/>
      <c r="F4" s="455"/>
      <c r="G4" s="455"/>
      <c r="H4" s="227"/>
    </row>
    <row r="5" spans="1:8" s="204" customFormat="1" ht="15.75" x14ac:dyDescent="0.25">
      <c r="C5" s="135"/>
      <c r="D5" s="135"/>
      <c r="E5" s="135"/>
      <c r="F5" s="135"/>
      <c r="G5" s="135" t="s">
        <v>901</v>
      </c>
      <c r="H5" s="227"/>
    </row>
    <row r="6" spans="1:8" s="204" customFormat="1" ht="15.75" x14ac:dyDescent="0.25">
      <c r="C6" s="135"/>
      <c r="D6" s="135"/>
      <c r="E6" s="135"/>
      <c r="F6" s="135"/>
      <c r="G6" s="135" t="s">
        <v>1025</v>
      </c>
      <c r="H6" s="227"/>
    </row>
    <row r="7" spans="1:8" s="204" customFormat="1" ht="15.75" x14ac:dyDescent="0.25">
      <c r="C7" s="135"/>
      <c r="D7" s="135"/>
      <c r="E7" s="135"/>
      <c r="F7" s="135"/>
      <c r="G7" s="135" t="s">
        <v>457</v>
      </c>
      <c r="H7" s="227"/>
    </row>
    <row r="8" spans="1:8" s="204" customFormat="1" ht="15.75" x14ac:dyDescent="0.25">
      <c r="C8" s="135"/>
      <c r="D8" s="135"/>
      <c r="E8" s="135"/>
      <c r="F8" s="135"/>
      <c r="G8" s="135" t="s">
        <v>902</v>
      </c>
      <c r="H8" s="227"/>
    </row>
    <row r="9" spans="1:8" x14ac:dyDescent="0.2">
      <c r="H9" s="228"/>
    </row>
    <row r="10" spans="1:8" x14ac:dyDescent="0.2">
      <c r="A10" s="459" t="s">
        <v>1001</v>
      </c>
      <c r="B10" s="459"/>
      <c r="C10" s="459"/>
      <c r="D10" s="459"/>
      <c r="E10" s="459"/>
      <c r="H10" s="228"/>
    </row>
    <row r="11" spans="1:8" x14ac:dyDescent="0.2">
      <c r="B11" s="459"/>
      <c r="C11" s="459"/>
      <c r="D11" s="459"/>
      <c r="E11" s="459"/>
      <c r="H11" s="228"/>
    </row>
    <row r="12" spans="1:8" ht="13.5" thickBot="1" x14ac:dyDescent="0.25">
      <c r="D12" s="464" t="s">
        <v>1002</v>
      </c>
      <c r="E12" s="464"/>
      <c r="H12" s="228"/>
    </row>
    <row r="13" spans="1:8" ht="12.75" customHeight="1" x14ac:dyDescent="0.2">
      <c r="A13" s="465" t="s">
        <v>690</v>
      </c>
      <c r="B13" s="467" t="s">
        <v>1003</v>
      </c>
      <c r="C13" s="469" t="s">
        <v>1004</v>
      </c>
      <c r="D13" s="467" t="s">
        <v>1005</v>
      </c>
      <c r="E13" s="467" t="s">
        <v>1006</v>
      </c>
      <c r="F13" s="228"/>
    </row>
    <row r="14" spans="1:8" ht="13.5" thickBot="1" x14ac:dyDescent="0.25">
      <c r="A14" s="466"/>
      <c r="B14" s="468"/>
      <c r="C14" s="470"/>
      <c r="D14" s="468"/>
      <c r="E14" s="468"/>
      <c r="F14" s="228"/>
    </row>
    <row r="15" spans="1:8" ht="38.25" x14ac:dyDescent="0.2">
      <c r="A15" s="348">
        <v>1</v>
      </c>
      <c r="B15" s="349" t="s">
        <v>1007</v>
      </c>
      <c r="C15" s="350"/>
      <c r="D15" s="349"/>
      <c r="E15" s="349"/>
      <c r="F15" s="228"/>
    </row>
    <row r="16" spans="1:8" x14ac:dyDescent="0.2">
      <c r="A16" s="351" t="s">
        <v>1008</v>
      </c>
      <c r="B16" s="352" t="s">
        <v>1009</v>
      </c>
      <c r="C16" s="353">
        <v>0</v>
      </c>
      <c r="D16" s="353">
        <v>0</v>
      </c>
      <c r="E16" s="353">
        <v>0</v>
      </c>
    </row>
    <row r="17" spans="1:5" ht="25.5" x14ac:dyDescent="0.2">
      <c r="A17" s="351"/>
      <c r="B17" s="354" t="s">
        <v>1010</v>
      </c>
      <c r="C17" s="352"/>
      <c r="D17" s="352"/>
      <c r="E17" s="352"/>
    </row>
    <row r="18" spans="1:5" ht="102" x14ac:dyDescent="0.2">
      <c r="A18" s="351"/>
      <c r="B18" s="354" t="s">
        <v>1011</v>
      </c>
      <c r="C18" s="352"/>
      <c r="D18" s="352"/>
      <c r="E18" s="352"/>
    </row>
    <row r="19" spans="1:5" x14ac:dyDescent="0.2">
      <c r="A19" s="351"/>
      <c r="B19" s="354" t="s">
        <v>1012</v>
      </c>
      <c r="C19" s="352"/>
      <c r="D19" s="352"/>
      <c r="E19" s="352"/>
    </row>
    <row r="20" spans="1:5" x14ac:dyDescent="0.2">
      <c r="A20" s="351" t="s">
        <v>1013</v>
      </c>
      <c r="B20" s="354" t="s">
        <v>1014</v>
      </c>
      <c r="C20" s="353">
        <v>0</v>
      </c>
      <c r="D20" s="353">
        <v>0</v>
      </c>
      <c r="E20" s="353">
        <v>0</v>
      </c>
    </row>
    <row r="21" spans="1:5" ht="25.5" x14ac:dyDescent="0.2">
      <c r="A21" s="351"/>
      <c r="B21" s="354" t="s">
        <v>1015</v>
      </c>
      <c r="C21" s="352"/>
      <c r="D21" s="352"/>
      <c r="E21" s="352"/>
    </row>
    <row r="22" spans="1:5" ht="102" x14ac:dyDescent="0.2">
      <c r="A22" s="351"/>
      <c r="B22" s="354" t="s">
        <v>1016</v>
      </c>
      <c r="C22" s="352"/>
      <c r="D22" s="352"/>
      <c r="E22" s="352"/>
    </row>
    <row r="23" spans="1:5" ht="25.5" x14ac:dyDescent="0.2">
      <c r="A23" s="351"/>
      <c r="B23" s="354" t="s">
        <v>1017</v>
      </c>
      <c r="C23" s="352"/>
      <c r="D23" s="352"/>
      <c r="E23" s="352"/>
    </row>
    <row r="24" spans="1:5" ht="64.5" thickBot="1" x14ac:dyDescent="0.25">
      <c r="A24" s="355" t="s">
        <v>1018</v>
      </c>
      <c r="B24" s="356" t="s">
        <v>1019</v>
      </c>
      <c r="C24" s="357">
        <v>0</v>
      </c>
      <c r="D24" s="357">
        <v>0</v>
      </c>
      <c r="E24" s="357">
        <v>0</v>
      </c>
    </row>
    <row r="25" spans="1:5" x14ac:dyDescent="0.2">
      <c r="A25" s="358"/>
      <c r="B25" s="359"/>
    </row>
    <row r="26" spans="1:5" x14ac:dyDescent="0.2">
      <c r="A26" s="358"/>
      <c r="B26" s="359"/>
    </row>
    <row r="27" spans="1:5" x14ac:dyDescent="0.2">
      <c r="A27" s="358"/>
      <c r="B27" s="359"/>
    </row>
    <row r="28" spans="1:5" x14ac:dyDescent="0.2">
      <c r="A28" s="358"/>
      <c r="B28" s="359"/>
    </row>
    <row r="29" spans="1:5" x14ac:dyDescent="0.2">
      <c r="A29" s="358"/>
      <c r="B29" s="359"/>
    </row>
    <row r="30" spans="1:5" x14ac:dyDescent="0.2">
      <c r="A30" s="358"/>
      <c r="B30" s="359"/>
    </row>
    <row r="31" spans="1:5" x14ac:dyDescent="0.2">
      <c r="A31" s="358"/>
      <c r="B31" s="359"/>
    </row>
    <row r="32" spans="1:5" x14ac:dyDescent="0.2">
      <c r="A32" s="358"/>
    </row>
  </sheetData>
  <mergeCells count="12">
    <mergeCell ref="B11:E11"/>
    <mergeCell ref="A10:E10"/>
    <mergeCell ref="C1:G1"/>
    <mergeCell ref="C2:G2"/>
    <mergeCell ref="C3:G3"/>
    <mergeCell ref="C4:G4"/>
    <mergeCell ref="D12:E12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60" zoomScaleNormal="100" workbookViewId="0">
      <selection activeCell="A14" sqref="A14"/>
    </sheetView>
  </sheetViews>
  <sheetFormatPr defaultRowHeight="15.75" x14ac:dyDescent="0.2"/>
  <cols>
    <col min="1" max="1" width="75.140625" style="156" customWidth="1"/>
    <col min="2" max="2" width="18" style="156" customWidth="1"/>
    <col min="3" max="3" width="16" style="156" customWidth="1"/>
    <col min="4" max="256" width="9.140625" style="120"/>
    <col min="257" max="257" width="75.140625" style="120" customWidth="1"/>
    <col min="258" max="258" width="14.85546875" style="120" customWidth="1"/>
    <col min="259" max="259" width="16" style="120" customWidth="1"/>
    <col min="260" max="512" width="9.140625" style="120"/>
    <col min="513" max="513" width="75.140625" style="120" customWidth="1"/>
    <col min="514" max="514" width="14.85546875" style="120" customWidth="1"/>
    <col min="515" max="515" width="16" style="120" customWidth="1"/>
    <col min="516" max="768" width="9.140625" style="120"/>
    <col min="769" max="769" width="75.140625" style="120" customWidth="1"/>
    <col min="770" max="770" width="14.85546875" style="120" customWidth="1"/>
    <col min="771" max="771" width="16" style="120" customWidth="1"/>
    <col min="772" max="1024" width="9.140625" style="120"/>
    <col min="1025" max="1025" width="75.140625" style="120" customWidth="1"/>
    <col min="1026" max="1026" width="14.85546875" style="120" customWidth="1"/>
    <col min="1027" max="1027" width="16" style="120" customWidth="1"/>
    <col min="1028" max="1280" width="9.140625" style="120"/>
    <col min="1281" max="1281" width="75.140625" style="120" customWidth="1"/>
    <col min="1282" max="1282" width="14.85546875" style="120" customWidth="1"/>
    <col min="1283" max="1283" width="16" style="120" customWidth="1"/>
    <col min="1284" max="1536" width="9.140625" style="120"/>
    <col min="1537" max="1537" width="75.140625" style="120" customWidth="1"/>
    <col min="1538" max="1538" width="14.85546875" style="120" customWidth="1"/>
    <col min="1539" max="1539" width="16" style="120" customWidth="1"/>
    <col min="1540" max="1792" width="9.140625" style="120"/>
    <col min="1793" max="1793" width="75.140625" style="120" customWidth="1"/>
    <col min="1794" max="1794" width="14.85546875" style="120" customWidth="1"/>
    <col min="1795" max="1795" width="16" style="120" customWidth="1"/>
    <col min="1796" max="2048" width="9.140625" style="120"/>
    <col min="2049" max="2049" width="75.140625" style="120" customWidth="1"/>
    <col min="2050" max="2050" width="14.85546875" style="120" customWidth="1"/>
    <col min="2051" max="2051" width="16" style="120" customWidth="1"/>
    <col min="2052" max="2304" width="9.140625" style="120"/>
    <col min="2305" max="2305" width="75.140625" style="120" customWidth="1"/>
    <col min="2306" max="2306" width="14.85546875" style="120" customWidth="1"/>
    <col min="2307" max="2307" width="16" style="120" customWidth="1"/>
    <col min="2308" max="2560" width="9.140625" style="120"/>
    <col min="2561" max="2561" width="75.140625" style="120" customWidth="1"/>
    <col min="2562" max="2562" width="14.85546875" style="120" customWidth="1"/>
    <col min="2563" max="2563" width="16" style="120" customWidth="1"/>
    <col min="2564" max="2816" width="9.140625" style="120"/>
    <col min="2817" max="2817" width="75.140625" style="120" customWidth="1"/>
    <col min="2818" max="2818" width="14.85546875" style="120" customWidth="1"/>
    <col min="2819" max="2819" width="16" style="120" customWidth="1"/>
    <col min="2820" max="3072" width="9.140625" style="120"/>
    <col min="3073" max="3073" width="75.140625" style="120" customWidth="1"/>
    <col min="3074" max="3074" width="14.85546875" style="120" customWidth="1"/>
    <col min="3075" max="3075" width="16" style="120" customWidth="1"/>
    <col min="3076" max="3328" width="9.140625" style="120"/>
    <col min="3329" max="3329" width="75.140625" style="120" customWidth="1"/>
    <col min="3330" max="3330" width="14.85546875" style="120" customWidth="1"/>
    <col min="3331" max="3331" width="16" style="120" customWidth="1"/>
    <col min="3332" max="3584" width="9.140625" style="120"/>
    <col min="3585" max="3585" width="75.140625" style="120" customWidth="1"/>
    <col min="3586" max="3586" width="14.85546875" style="120" customWidth="1"/>
    <col min="3587" max="3587" width="16" style="120" customWidth="1"/>
    <col min="3588" max="3840" width="9.140625" style="120"/>
    <col min="3841" max="3841" width="75.140625" style="120" customWidth="1"/>
    <col min="3842" max="3842" width="14.85546875" style="120" customWidth="1"/>
    <col min="3843" max="3843" width="16" style="120" customWidth="1"/>
    <col min="3844" max="4096" width="9.140625" style="120"/>
    <col min="4097" max="4097" width="75.140625" style="120" customWidth="1"/>
    <col min="4098" max="4098" width="14.85546875" style="120" customWidth="1"/>
    <col min="4099" max="4099" width="16" style="120" customWidth="1"/>
    <col min="4100" max="4352" width="9.140625" style="120"/>
    <col min="4353" max="4353" width="75.140625" style="120" customWidth="1"/>
    <col min="4354" max="4354" width="14.85546875" style="120" customWidth="1"/>
    <col min="4355" max="4355" width="16" style="120" customWidth="1"/>
    <col min="4356" max="4608" width="9.140625" style="120"/>
    <col min="4609" max="4609" width="75.140625" style="120" customWidth="1"/>
    <col min="4610" max="4610" width="14.85546875" style="120" customWidth="1"/>
    <col min="4611" max="4611" width="16" style="120" customWidth="1"/>
    <col min="4612" max="4864" width="9.140625" style="120"/>
    <col min="4865" max="4865" width="75.140625" style="120" customWidth="1"/>
    <col min="4866" max="4866" width="14.85546875" style="120" customWidth="1"/>
    <col min="4867" max="4867" width="16" style="120" customWidth="1"/>
    <col min="4868" max="5120" width="9.140625" style="120"/>
    <col min="5121" max="5121" width="75.140625" style="120" customWidth="1"/>
    <col min="5122" max="5122" width="14.85546875" style="120" customWidth="1"/>
    <col min="5123" max="5123" width="16" style="120" customWidth="1"/>
    <col min="5124" max="5376" width="9.140625" style="120"/>
    <col min="5377" max="5377" width="75.140625" style="120" customWidth="1"/>
    <col min="5378" max="5378" width="14.85546875" style="120" customWidth="1"/>
    <col min="5379" max="5379" width="16" style="120" customWidth="1"/>
    <col min="5380" max="5632" width="9.140625" style="120"/>
    <col min="5633" max="5633" width="75.140625" style="120" customWidth="1"/>
    <col min="5634" max="5634" width="14.85546875" style="120" customWidth="1"/>
    <col min="5635" max="5635" width="16" style="120" customWidth="1"/>
    <col min="5636" max="5888" width="9.140625" style="120"/>
    <col min="5889" max="5889" width="75.140625" style="120" customWidth="1"/>
    <col min="5890" max="5890" width="14.85546875" style="120" customWidth="1"/>
    <col min="5891" max="5891" width="16" style="120" customWidth="1"/>
    <col min="5892" max="6144" width="9.140625" style="120"/>
    <col min="6145" max="6145" width="75.140625" style="120" customWidth="1"/>
    <col min="6146" max="6146" width="14.85546875" style="120" customWidth="1"/>
    <col min="6147" max="6147" width="16" style="120" customWidth="1"/>
    <col min="6148" max="6400" width="9.140625" style="120"/>
    <col min="6401" max="6401" width="75.140625" style="120" customWidth="1"/>
    <col min="6402" max="6402" width="14.85546875" style="120" customWidth="1"/>
    <col min="6403" max="6403" width="16" style="120" customWidth="1"/>
    <col min="6404" max="6656" width="9.140625" style="120"/>
    <col min="6657" max="6657" width="75.140625" style="120" customWidth="1"/>
    <col min="6658" max="6658" width="14.85546875" style="120" customWidth="1"/>
    <col min="6659" max="6659" width="16" style="120" customWidth="1"/>
    <col min="6660" max="6912" width="9.140625" style="120"/>
    <col min="6913" max="6913" width="75.140625" style="120" customWidth="1"/>
    <col min="6914" max="6914" width="14.85546875" style="120" customWidth="1"/>
    <col min="6915" max="6915" width="16" style="120" customWidth="1"/>
    <col min="6916" max="7168" width="9.140625" style="120"/>
    <col min="7169" max="7169" width="75.140625" style="120" customWidth="1"/>
    <col min="7170" max="7170" width="14.85546875" style="120" customWidth="1"/>
    <col min="7171" max="7171" width="16" style="120" customWidth="1"/>
    <col min="7172" max="7424" width="9.140625" style="120"/>
    <col min="7425" max="7425" width="75.140625" style="120" customWidth="1"/>
    <col min="7426" max="7426" width="14.85546875" style="120" customWidth="1"/>
    <col min="7427" max="7427" width="16" style="120" customWidth="1"/>
    <col min="7428" max="7680" width="9.140625" style="120"/>
    <col min="7681" max="7681" width="75.140625" style="120" customWidth="1"/>
    <col min="7682" max="7682" width="14.85546875" style="120" customWidth="1"/>
    <col min="7683" max="7683" width="16" style="120" customWidth="1"/>
    <col min="7684" max="7936" width="9.140625" style="120"/>
    <col min="7937" max="7937" width="75.140625" style="120" customWidth="1"/>
    <col min="7938" max="7938" width="14.85546875" style="120" customWidth="1"/>
    <col min="7939" max="7939" width="16" style="120" customWidth="1"/>
    <col min="7940" max="8192" width="9.140625" style="120"/>
    <col min="8193" max="8193" width="75.140625" style="120" customWidth="1"/>
    <col min="8194" max="8194" width="14.85546875" style="120" customWidth="1"/>
    <col min="8195" max="8195" width="16" style="120" customWidth="1"/>
    <col min="8196" max="8448" width="9.140625" style="120"/>
    <col min="8449" max="8449" width="75.140625" style="120" customWidth="1"/>
    <col min="8450" max="8450" width="14.85546875" style="120" customWidth="1"/>
    <col min="8451" max="8451" width="16" style="120" customWidth="1"/>
    <col min="8452" max="8704" width="9.140625" style="120"/>
    <col min="8705" max="8705" width="75.140625" style="120" customWidth="1"/>
    <col min="8706" max="8706" width="14.85546875" style="120" customWidth="1"/>
    <col min="8707" max="8707" width="16" style="120" customWidth="1"/>
    <col min="8708" max="8960" width="9.140625" style="120"/>
    <col min="8961" max="8961" width="75.140625" style="120" customWidth="1"/>
    <col min="8962" max="8962" width="14.85546875" style="120" customWidth="1"/>
    <col min="8963" max="8963" width="16" style="120" customWidth="1"/>
    <col min="8964" max="9216" width="9.140625" style="120"/>
    <col min="9217" max="9217" width="75.140625" style="120" customWidth="1"/>
    <col min="9218" max="9218" width="14.85546875" style="120" customWidth="1"/>
    <col min="9219" max="9219" width="16" style="120" customWidth="1"/>
    <col min="9220" max="9472" width="9.140625" style="120"/>
    <col min="9473" max="9473" width="75.140625" style="120" customWidth="1"/>
    <col min="9474" max="9474" width="14.85546875" style="120" customWidth="1"/>
    <col min="9475" max="9475" width="16" style="120" customWidth="1"/>
    <col min="9476" max="9728" width="9.140625" style="120"/>
    <col min="9729" max="9729" width="75.140625" style="120" customWidth="1"/>
    <col min="9730" max="9730" width="14.85546875" style="120" customWidth="1"/>
    <col min="9731" max="9731" width="16" style="120" customWidth="1"/>
    <col min="9732" max="9984" width="9.140625" style="120"/>
    <col min="9985" max="9985" width="75.140625" style="120" customWidth="1"/>
    <col min="9986" max="9986" width="14.85546875" style="120" customWidth="1"/>
    <col min="9987" max="9987" width="16" style="120" customWidth="1"/>
    <col min="9988" max="10240" width="9.140625" style="120"/>
    <col min="10241" max="10241" width="75.140625" style="120" customWidth="1"/>
    <col min="10242" max="10242" width="14.85546875" style="120" customWidth="1"/>
    <col min="10243" max="10243" width="16" style="120" customWidth="1"/>
    <col min="10244" max="10496" width="9.140625" style="120"/>
    <col min="10497" max="10497" width="75.140625" style="120" customWidth="1"/>
    <col min="10498" max="10498" width="14.85546875" style="120" customWidth="1"/>
    <col min="10499" max="10499" width="16" style="120" customWidth="1"/>
    <col min="10500" max="10752" width="9.140625" style="120"/>
    <col min="10753" max="10753" width="75.140625" style="120" customWidth="1"/>
    <col min="10754" max="10754" width="14.85546875" style="120" customWidth="1"/>
    <col min="10755" max="10755" width="16" style="120" customWidth="1"/>
    <col min="10756" max="11008" width="9.140625" style="120"/>
    <col min="11009" max="11009" width="75.140625" style="120" customWidth="1"/>
    <col min="11010" max="11010" width="14.85546875" style="120" customWidth="1"/>
    <col min="11011" max="11011" width="16" style="120" customWidth="1"/>
    <col min="11012" max="11264" width="9.140625" style="120"/>
    <col min="11265" max="11265" width="75.140625" style="120" customWidth="1"/>
    <col min="11266" max="11266" width="14.85546875" style="120" customWidth="1"/>
    <col min="11267" max="11267" width="16" style="120" customWidth="1"/>
    <col min="11268" max="11520" width="9.140625" style="120"/>
    <col min="11521" max="11521" width="75.140625" style="120" customWidth="1"/>
    <col min="11522" max="11522" width="14.85546875" style="120" customWidth="1"/>
    <col min="11523" max="11523" width="16" style="120" customWidth="1"/>
    <col min="11524" max="11776" width="9.140625" style="120"/>
    <col min="11777" max="11777" width="75.140625" style="120" customWidth="1"/>
    <col min="11778" max="11778" width="14.85546875" style="120" customWidth="1"/>
    <col min="11779" max="11779" width="16" style="120" customWidth="1"/>
    <col min="11780" max="12032" width="9.140625" style="120"/>
    <col min="12033" max="12033" width="75.140625" style="120" customWidth="1"/>
    <col min="12034" max="12034" width="14.85546875" style="120" customWidth="1"/>
    <col min="12035" max="12035" width="16" style="120" customWidth="1"/>
    <col min="12036" max="12288" width="9.140625" style="120"/>
    <col min="12289" max="12289" width="75.140625" style="120" customWidth="1"/>
    <col min="12290" max="12290" width="14.85546875" style="120" customWidth="1"/>
    <col min="12291" max="12291" width="16" style="120" customWidth="1"/>
    <col min="12292" max="12544" width="9.140625" style="120"/>
    <col min="12545" max="12545" width="75.140625" style="120" customWidth="1"/>
    <col min="12546" max="12546" width="14.85546875" style="120" customWidth="1"/>
    <col min="12547" max="12547" width="16" style="120" customWidth="1"/>
    <col min="12548" max="12800" width="9.140625" style="120"/>
    <col min="12801" max="12801" width="75.140625" style="120" customWidth="1"/>
    <col min="12802" max="12802" width="14.85546875" style="120" customWidth="1"/>
    <col min="12803" max="12803" width="16" style="120" customWidth="1"/>
    <col min="12804" max="13056" width="9.140625" style="120"/>
    <col min="13057" max="13057" width="75.140625" style="120" customWidth="1"/>
    <col min="13058" max="13058" width="14.85546875" style="120" customWidth="1"/>
    <col min="13059" max="13059" width="16" style="120" customWidth="1"/>
    <col min="13060" max="13312" width="9.140625" style="120"/>
    <col min="13313" max="13313" width="75.140625" style="120" customWidth="1"/>
    <col min="13314" max="13314" width="14.85546875" style="120" customWidth="1"/>
    <col min="13315" max="13315" width="16" style="120" customWidth="1"/>
    <col min="13316" max="13568" width="9.140625" style="120"/>
    <col min="13569" max="13569" width="75.140625" style="120" customWidth="1"/>
    <col min="13570" max="13570" width="14.85546875" style="120" customWidth="1"/>
    <col min="13571" max="13571" width="16" style="120" customWidth="1"/>
    <col min="13572" max="13824" width="9.140625" style="120"/>
    <col min="13825" max="13825" width="75.140625" style="120" customWidth="1"/>
    <col min="13826" max="13826" width="14.85546875" style="120" customWidth="1"/>
    <col min="13827" max="13827" width="16" style="120" customWidth="1"/>
    <col min="13828" max="14080" width="9.140625" style="120"/>
    <col min="14081" max="14081" width="75.140625" style="120" customWidth="1"/>
    <col min="14082" max="14082" width="14.85546875" style="120" customWidth="1"/>
    <col min="14083" max="14083" width="16" style="120" customWidth="1"/>
    <col min="14084" max="14336" width="9.140625" style="120"/>
    <col min="14337" max="14337" width="75.140625" style="120" customWidth="1"/>
    <col min="14338" max="14338" width="14.85546875" style="120" customWidth="1"/>
    <col min="14339" max="14339" width="16" style="120" customWidth="1"/>
    <col min="14340" max="14592" width="9.140625" style="120"/>
    <col min="14593" max="14593" width="75.140625" style="120" customWidth="1"/>
    <col min="14594" max="14594" width="14.85546875" style="120" customWidth="1"/>
    <col min="14595" max="14595" width="16" style="120" customWidth="1"/>
    <col min="14596" max="14848" width="9.140625" style="120"/>
    <col min="14849" max="14849" width="75.140625" style="120" customWidth="1"/>
    <col min="14850" max="14850" width="14.85546875" style="120" customWidth="1"/>
    <col min="14851" max="14851" width="16" style="120" customWidth="1"/>
    <col min="14852" max="15104" width="9.140625" style="120"/>
    <col min="15105" max="15105" width="75.140625" style="120" customWidth="1"/>
    <col min="15106" max="15106" width="14.85546875" style="120" customWidth="1"/>
    <col min="15107" max="15107" width="16" style="120" customWidth="1"/>
    <col min="15108" max="15360" width="9.140625" style="120"/>
    <col min="15361" max="15361" width="75.140625" style="120" customWidth="1"/>
    <col min="15362" max="15362" width="14.85546875" style="120" customWidth="1"/>
    <col min="15363" max="15363" width="16" style="120" customWidth="1"/>
    <col min="15364" max="15616" width="9.140625" style="120"/>
    <col min="15617" max="15617" width="75.140625" style="120" customWidth="1"/>
    <col min="15618" max="15618" width="14.85546875" style="120" customWidth="1"/>
    <col min="15619" max="15619" width="16" style="120" customWidth="1"/>
    <col min="15620" max="15872" width="9.140625" style="120"/>
    <col min="15873" max="15873" width="75.140625" style="120" customWidth="1"/>
    <col min="15874" max="15874" width="14.85546875" style="120" customWidth="1"/>
    <col min="15875" max="15875" width="16" style="120" customWidth="1"/>
    <col min="15876" max="16128" width="9.140625" style="120"/>
    <col min="16129" max="16129" width="75.140625" style="120" customWidth="1"/>
    <col min="16130" max="16130" width="14.85546875" style="120" customWidth="1"/>
    <col min="16131" max="16131" width="16" style="120" customWidth="1"/>
    <col min="16132" max="16384" width="9.140625" style="120"/>
  </cols>
  <sheetData>
    <row r="1" spans="1:5" x14ac:dyDescent="0.2">
      <c r="A1" s="160"/>
      <c r="B1" s="160"/>
      <c r="C1" s="135" t="s">
        <v>775</v>
      </c>
    </row>
    <row r="2" spans="1:5" x14ac:dyDescent="0.2">
      <c r="A2" s="160"/>
      <c r="B2" s="160"/>
      <c r="C2" s="135" t="s">
        <v>1024</v>
      </c>
    </row>
    <row r="3" spans="1:5" x14ac:dyDescent="0.2">
      <c r="A3" s="160"/>
      <c r="B3" s="160"/>
      <c r="C3" s="135" t="s">
        <v>755</v>
      </c>
    </row>
    <row r="4" spans="1:5" x14ac:dyDescent="0.2">
      <c r="A4" s="160"/>
      <c r="B4" s="160"/>
      <c r="C4" s="135" t="s">
        <v>457</v>
      </c>
    </row>
    <row r="5" spans="1:5" x14ac:dyDescent="0.2">
      <c r="A5" s="160"/>
      <c r="B5" s="160"/>
      <c r="C5" s="135" t="s">
        <v>901</v>
      </c>
    </row>
    <row r="6" spans="1:5" x14ac:dyDescent="0.2">
      <c r="A6" s="160"/>
      <c r="B6" s="160"/>
      <c r="C6" s="135" t="s">
        <v>1025</v>
      </c>
    </row>
    <row r="7" spans="1:5" x14ac:dyDescent="0.2">
      <c r="A7" s="160"/>
      <c r="B7" s="160"/>
      <c r="C7" s="135" t="s">
        <v>457</v>
      </c>
    </row>
    <row r="8" spans="1:5" x14ac:dyDescent="0.2">
      <c r="A8" s="160"/>
      <c r="B8" s="160"/>
      <c r="C8" s="135" t="s">
        <v>902</v>
      </c>
    </row>
    <row r="9" spans="1:5" x14ac:dyDescent="0.2">
      <c r="B9" s="384"/>
      <c r="C9" s="384"/>
    </row>
    <row r="10" spans="1:5" ht="52.5" customHeight="1" x14ac:dyDescent="0.2">
      <c r="A10" s="386" t="s">
        <v>909</v>
      </c>
      <c r="B10" s="386"/>
      <c r="C10" s="386"/>
      <c r="D10" s="138"/>
    </row>
    <row r="11" spans="1:5" x14ac:dyDescent="0.2">
      <c r="A11" s="386"/>
      <c r="B11" s="386"/>
      <c r="C11" s="386"/>
      <c r="D11" s="138"/>
      <c r="E11" s="156"/>
    </row>
    <row r="12" spans="1:5" x14ac:dyDescent="0.2">
      <c r="B12" s="387" t="s">
        <v>708</v>
      </c>
      <c r="C12" s="387"/>
    </row>
    <row r="13" spans="1:5" ht="47.25" x14ac:dyDescent="0.2">
      <c r="A13" s="161" t="s">
        <v>709</v>
      </c>
      <c r="B13" s="169" t="s">
        <v>710</v>
      </c>
      <c r="C13" s="169" t="s">
        <v>711</v>
      </c>
    </row>
    <row r="14" spans="1:5" ht="47.25" x14ac:dyDescent="0.2">
      <c r="A14" s="170" t="s">
        <v>712</v>
      </c>
      <c r="B14" s="157"/>
      <c r="C14" s="171"/>
    </row>
    <row r="15" spans="1:5" x14ac:dyDescent="0.2">
      <c r="A15" s="174" t="s">
        <v>713</v>
      </c>
      <c r="B15" s="157">
        <v>60</v>
      </c>
      <c r="C15" s="172"/>
    </row>
    <row r="16" spans="1:5" ht="63" x14ac:dyDescent="0.2">
      <c r="A16" s="175" t="s">
        <v>714</v>
      </c>
      <c r="B16" s="157">
        <v>100</v>
      </c>
      <c r="C16" s="157"/>
    </row>
    <row r="17" spans="1:3" ht="31.5" x14ac:dyDescent="0.2">
      <c r="A17" s="175" t="s">
        <v>715</v>
      </c>
      <c r="B17" s="157">
        <v>100</v>
      </c>
      <c r="C17" s="157"/>
    </row>
    <row r="18" spans="1:3" ht="47.25" x14ac:dyDescent="0.2">
      <c r="A18" s="170" t="s">
        <v>716</v>
      </c>
      <c r="B18" s="157"/>
      <c r="C18" s="157"/>
    </row>
    <row r="19" spans="1:3" ht="31.5" x14ac:dyDescent="0.2">
      <c r="A19" s="163" t="s">
        <v>717</v>
      </c>
      <c r="B19" s="157">
        <v>100</v>
      </c>
      <c r="C19" s="157"/>
    </row>
    <row r="20" spans="1:3" ht="31.5" x14ac:dyDescent="0.2">
      <c r="A20" s="163" t="s">
        <v>718</v>
      </c>
      <c r="B20" s="157"/>
      <c r="C20" s="157">
        <v>100</v>
      </c>
    </row>
    <row r="21" spans="1:3" ht="31.5" x14ac:dyDescent="0.2">
      <c r="A21" s="163" t="s">
        <v>34</v>
      </c>
      <c r="B21" s="157">
        <v>100</v>
      </c>
      <c r="C21" s="157"/>
    </row>
    <row r="22" spans="1:3" x14ac:dyDescent="0.2">
      <c r="A22" s="163" t="s">
        <v>719</v>
      </c>
      <c r="B22" s="157"/>
      <c r="C22" s="157">
        <v>100</v>
      </c>
    </row>
    <row r="23" spans="1:3" x14ac:dyDescent="0.2">
      <c r="A23" s="170" t="s">
        <v>720</v>
      </c>
      <c r="B23" s="157"/>
      <c r="C23" s="157"/>
    </row>
    <row r="24" spans="1:3" x14ac:dyDescent="0.2">
      <c r="A24" s="173" t="s">
        <v>721</v>
      </c>
      <c r="B24" s="157"/>
      <c r="C24" s="157"/>
    </row>
    <row r="25" spans="1:3" ht="31.5" x14ac:dyDescent="0.2">
      <c r="A25" s="175" t="s">
        <v>722</v>
      </c>
      <c r="B25" s="157">
        <v>100</v>
      </c>
      <c r="C25" s="157"/>
    </row>
    <row r="26" spans="1:3" ht="31.5" x14ac:dyDescent="0.2">
      <c r="A26" s="175" t="s">
        <v>723</v>
      </c>
      <c r="B26" s="157"/>
      <c r="C26" s="157">
        <v>100</v>
      </c>
    </row>
    <row r="27" spans="1:3" ht="31.5" x14ac:dyDescent="0.2">
      <c r="A27" s="175" t="s">
        <v>724</v>
      </c>
      <c r="B27" s="157"/>
      <c r="C27" s="157">
        <v>100</v>
      </c>
    </row>
    <row r="28" spans="1:3" x14ac:dyDescent="0.2">
      <c r="A28" s="175" t="s">
        <v>725</v>
      </c>
      <c r="B28" s="157">
        <v>100</v>
      </c>
      <c r="C28" s="157"/>
    </row>
    <row r="29" spans="1:3" x14ac:dyDescent="0.2">
      <c r="A29" s="175" t="s">
        <v>726</v>
      </c>
      <c r="B29" s="157"/>
      <c r="C29" s="157">
        <v>100</v>
      </c>
    </row>
    <row r="30" spans="1:3" x14ac:dyDescent="0.2">
      <c r="A30" s="159"/>
      <c r="B30" s="159"/>
      <c r="C30" s="159"/>
    </row>
    <row r="31" spans="1:3" x14ac:dyDescent="0.2">
      <c r="A31" s="159"/>
    </row>
    <row r="32" spans="1:3" x14ac:dyDescent="0.2">
      <c r="A32" s="159"/>
    </row>
    <row r="33" spans="1:1" x14ac:dyDescent="0.2">
      <c r="A33" s="159"/>
    </row>
  </sheetData>
  <mergeCells count="4">
    <mergeCell ref="A11:C11"/>
    <mergeCell ref="B12:C12"/>
    <mergeCell ref="B9:C9"/>
    <mergeCell ref="A10:C10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06"/>
  <sheetViews>
    <sheetView view="pageBreakPreview" topLeftCell="A86" zoomScale="90" zoomScaleNormal="75" zoomScaleSheetLayoutView="90" workbookViewId="0">
      <selection activeCell="B89" sqref="B89"/>
    </sheetView>
  </sheetViews>
  <sheetFormatPr defaultRowHeight="12.75" x14ac:dyDescent="0.2"/>
  <cols>
    <col min="1" max="1" width="30.28515625" style="65" customWidth="1"/>
    <col min="2" max="2" width="67.140625" style="197" customWidth="1"/>
    <col min="3" max="3" width="17.7109375" style="47" customWidth="1"/>
    <col min="4" max="4" width="9.140625" style="102"/>
    <col min="5" max="5" width="11.5703125" style="102" bestFit="1" customWidth="1"/>
    <col min="6" max="16384" width="9.140625" style="102"/>
  </cols>
  <sheetData>
    <row r="1" spans="1:3" x14ac:dyDescent="0.2">
      <c r="A1" s="62"/>
      <c r="B1" s="196"/>
      <c r="C1" s="50" t="s">
        <v>652</v>
      </c>
    </row>
    <row r="2" spans="1:3" x14ac:dyDescent="0.2">
      <c r="A2" s="62"/>
      <c r="B2" s="196"/>
      <c r="C2" s="50" t="s">
        <v>1028</v>
      </c>
    </row>
    <row r="3" spans="1:3" x14ac:dyDescent="0.2">
      <c r="A3" s="62"/>
      <c r="B3" s="196"/>
      <c r="C3" s="50" t="s">
        <v>654</v>
      </c>
    </row>
    <row r="4" spans="1:3" ht="15" x14ac:dyDescent="0.2">
      <c r="A4" s="62"/>
      <c r="B4" s="196"/>
      <c r="C4" s="135" t="s">
        <v>901</v>
      </c>
    </row>
    <row r="5" spans="1:3" ht="15" x14ac:dyDescent="0.2">
      <c r="A5" s="62"/>
      <c r="B5" s="196"/>
      <c r="C5" s="135" t="s">
        <v>1025</v>
      </c>
    </row>
    <row r="6" spans="1:3" ht="15" x14ac:dyDescent="0.2">
      <c r="A6" s="62"/>
      <c r="B6" s="196"/>
      <c r="C6" s="135" t="s">
        <v>902</v>
      </c>
    </row>
    <row r="7" spans="1:3" x14ac:dyDescent="0.2">
      <c r="A7" s="103"/>
      <c r="C7" s="19"/>
    </row>
    <row r="8" spans="1:3" ht="28.5" customHeight="1" x14ac:dyDescent="0.2">
      <c r="A8" s="388" t="s">
        <v>910</v>
      </c>
      <c r="B8" s="388"/>
      <c r="C8" s="388"/>
    </row>
    <row r="9" spans="1:3" ht="30.75" customHeight="1" x14ac:dyDescent="0.2">
      <c r="A9" s="66"/>
      <c r="B9" s="198"/>
      <c r="C9" s="234" t="s">
        <v>783</v>
      </c>
    </row>
    <row r="10" spans="1:3" x14ac:dyDescent="0.2">
      <c r="A10" s="41" t="s">
        <v>0</v>
      </c>
      <c r="B10" s="41" t="s">
        <v>1</v>
      </c>
      <c r="C10" s="42" t="s">
        <v>576</v>
      </c>
    </row>
    <row r="11" spans="1:3" ht="17.25" customHeight="1" x14ac:dyDescent="0.2">
      <c r="A11" s="41" t="s">
        <v>2</v>
      </c>
      <c r="B11" s="63" t="s">
        <v>3</v>
      </c>
      <c r="C11" s="104">
        <f>C12+C14+C15+C20+C22+C23+C24+C27+C29+C32+C34+C35</f>
        <v>107294</v>
      </c>
    </row>
    <row r="12" spans="1:3" ht="15" customHeight="1" x14ac:dyDescent="0.2">
      <c r="A12" s="41" t="s">
        <v>4</v>
      </c>
      <c r="B12" s="63" t="s">
        <v>5</v>
      </c>
      <c r="C12" s="104">
        <f>SUM(C13:C13)</f>
        <v>73621</v>
      </c>
    </row>
    <row r="13" spans="1:3" x14ac:dyDescent="0.2">
      <c r="A13" s="61" t="s">
        <v>6</v>
      </c>
      <c r="B13" s="64" t="s">
        <v>7</v>
      </c>
      <c r="C13" s="105">
        <v>73621</v>
      </c>
    </row>
    <row r="14" spans="1:3" ht="25.5" x14ac:dyDescent="0.2">
      <c r="A14" s="41" t="s">
        <v>8</v>
      </c>
      <c r="B14" s="63" t="s">
        <v>9</v>
      </c>
      <c r="C14" s="104">
        <v>8450</v>
      </c>
    </row>
    <row r="15" spans="1:3" x14ac:dyDescent="0.2">
      <c r="A15" s="41" t="s">
        <v>655</v>
      </c>
      <c r="B15" s="63" t="s">
        <v>10</v>
      </c>
      <c r="C15" s="104">
        <f>SUM(C16+C18+C19)</f>
        <v>10342</v>
      </c>
    </row>
    <row r="16" spans="1:3" ht="25.5" x14ac:dyDescent="0.2">
      <c r="A16" s="61" t="s">
        <v>548</v>
      </c>
      <c r="B16" s="64" t="s">
        <v>639</v>
      </c>
      <c r="C16" s="105">
        <v>9519</v>
      </c>
    </row>
    <row r="17" spans="1:3" x14ac:dyDescent="0.2">
      <c r="A17" s="61" t="s">
        <v>687</v>
      </c>
      <c r="B17" s="64" t="s">
        <v>688</v>
      </c>
      <c r="C17" s="105"/>
    </row>
    <row r="18" spans="1:3" x14ac:dyDescent="0.2">
      <c r="A18" s="61" t="s">
        <v>11</v>
      </c>
      <c r="B18" s="64" t="s">
        <v>12</v>
      </c>
      <c r="C18" s="105">
        <v>285</v>
      </c>
    </row>
    <row r="19" spans="1:3" x14ac:dyDescent="0.2">
      <c r="A19" s="61" t="s">
        <v>13</v>
      </c>
      <c r="B19" s="64" t="s">
        <v>14</v>
      </c>
      <c r="C19" s="105">
        <v>538</v>
      </c>
    </row>
    <row r="20" spans="1:3" x14ac:dyDescent="0.2">
      <c r="A20" s="41" t="s">
        <v>15</v>
      </c>
      <c r="B20" s="63" t="s">
        <v>16</v>
      </c>
      <c r="C20" s="104">
        <f>C21</f>
        <v>0</v>
      </c>
    </row>
    <row r="21" spans="1:3" x14ac:dyDescent="0.2">
      <c r="A21" s="61" t="s">
        <v>17</v>
      </c>
      <c r="B21" s="64" t="s">
        <v>18</v>
      </c>
      <c r="C21" s="105">
        <v>0</v>
      </c>
    </row>
    <row r="22" spans="1:3" x14ac:dyDescent="0.2">
      <c r="A22" s="324" t="s">
        <v>19</v>
      </c>
      <c r="B22" s="67" t="s">
        <v>20</v>
      </c>
      <c r="C22" s="106">
        <v>13476</v>
      </c>
    </row>
    <row r="23" spans="1:3" ht="25.5" x14ac:dyDescent="0.2">
      <c r="A23" s="41" t="s">
        <v>656</v>
      </c>
      <c r="B23" s="67" t="s">
        <v>21</v>
      </c>
      <c r="C23" s="106">
        <v>0</v>
      </c>
    </row>
    <row r="24" spans="1:3" ht="25.5" x14ac:dyDescent="0.2">
      <c r="A24" s="41" t="s">
        <v>657</v>
      </c>
      <c r="B24" s="67" t="s">
        <v>23</v>
      </c>
      <c r="C24" s="106">
        <f>C25+C26</f>
        <v>965</v>
      </c>
    </row>
    <row r="25" spans="1:3" ht="51" x14ac:dyDescent="0.2">
      <c r="A25" s="325" t="s">
        <v>982</v>
      </c>
      <c r="B25" s="68" t="s">
        <v>24</v>
      </c>
      <c r="C25" s="107">
        <v>450</v>
      </c>
    </row>
    <row r="26" spans="1:3" ht="51" x14ac:dyDescent="0.2">
      <c r="A26" s="325" t="s">
        <v>983</v>
      </c>
      <c r="B26" s="68" t="s">
        <v>25</v>
      </c>
      <c r="C26" s="107">
        <v>515</v>
      </c>
    </row>
    <row r="27" spans="1:3" hidden="1" x14ac:dyDescent="0.2">
      <c r="A27" s="41" t="s">
        <v>658</v>
      </c>
      <c r="B27" s="67" t="s">
        <v>26</v>
      </c>
      <c r="C27" s="106">
        <f>SUM(C28)</f>
        <v>0</v>
      </c>
    </row>
    <row r="28" spans="1:3" hidden="1" x14ac:dyDescent="0.2">
      <c r="A28" s="61" t="s">
        <v>27</v>
      </c>
      <c r="B28" s="68" t="s">
        <v>28</v>
      </c>
      <c r="C28" s="107">
        <v>0</v>
      </c>
    </row>
    <row r="29" spans="1:3" s="100" customFormat="1" ht="25.5" hidden="1" x14ac:dyDescent="0.2">
      <c r="A29" s="41" t="s">
        <v>29</v>
      </c>
      <c r="B29" s="67" t="s">
        <v>30</v>
      </c>
      <c r="C29" s="106">
        <f>C30+C31</f>
        <v>0</v>
      </c>
    </row>
    <row r="30" spans="1:3" s="99" customFormat="1" ht="25.5" hidden="1" x14ac:dyDescent="0.2">
      <c r="A30" s="61" t="s">
        <v>31</v>
      </c>
      <c r="B30" s="68" t="s">
        <v>32</v>
      </c>
      <c r="C30" s="107"/>
    </row>
    <row r="31" spans="1:3" s="52" customFormat="1" hidden="1" x14ac:dyDescent="0.2">
      <c r="A31" s="61" t="s">
        <v>33</v>
      </c>
      <c r="B31" s="68" t="s">
        <v>34</v>
      </c>
      <c r="C31" s="107"/>
    </row>
    <row r="32" spans="1:3" s="99" customFormat="1" ht="25.5" x14ac:dyDescent="0.2">
      <c r="A32" s="41" t="s">
        <v>35</v>
      </c>
      <c r="B32" s="67" t="s">
        <v>36</v>
      </c>
      <c r="C32" s="106">
        <f>C33</f>
        <v>140</v>
      </c>
    </row>
    <row r="33" spans="1:9" s="99" customFormat="1" ht="25.5" x14ac:dyDescent="0.2">
      <c r="A33" s="61" t="s">
        <v>640</v>
      </c>
      <c r="B33" s="68" t="s">
        <v>37</v>
      </c>
      <c r="C33" s="107">
        <v>140</v>
      </c>
    </row>
    <row r="34" spans="1:9" s="52" customFormat="1" x14ac:dyDescent="0.2">
      <c r="A34" s="41" t="s">
        <v>38</v>
      </c>
      <c r="B34" s="67" t="s">
        <v>39</v>
      </c>
      <c r="C34" s="106">
        <v>300</v>
      </c>
    </row>
    <row r="35" spans="1:9" s="99" customFormat="1" x14ac:dyDescent="0.2">
      <c r="A35" s="41" t="s">
        <v>40</v>
      </c>
      <c r="B35" s="67" t="s">
        <v>41</v>
      </c>
      <c r="C35" s="106">
        <f>C36+C37</f>
        <v>0</v>
      </c>
    </row>
    <row r="36" spans="1:9" s="99" customFormat="1" x14ac:dyDescent="0.2">
      <c r="A36" s="61" t="s">
        <v>42</v>
      </c>
      <c r="B36" s="68" t="s">
        <v>43</v>
      </c>
      <c r="C36" s="106"/>
    </row>
    <row r="37" spans="1:9" s="99" customFormat="1" x14ac:dyDescent="0.2">
      <c r="A37" s="61" t="s">
        <v>44</v>
      </c>
      <c r="B37" s="68" t="s">
        <v>45</v>
      </c>
      <c r="C37" s="107"/>
    </row>
    <row r="38" spans="1:9" s="99" customFormat="1" x14ac:dyDescent="0.2">
      <c r="A38" s="41" t="s">
        <v>46</v>
      </c>
      <c r="B38" s="69" t="s">
        <v>47</v>
      </c>
      <c r="C38" s="108">
        <f>C39</f>
        <v>1096999.3</v>
      </c>
    </row>
    <row r="39" spans="1:9" s="99" customFormat="1" ht="25.5" x14ac:dyDescent="0.2">
      <c r="A39" s="41" t="s">
        <v>48</v>
      </c>
      <c r="B39" s="69" t="s">
        <v>49</v>
      </c>
      <c r="C39" s="108">
        <f>C40+C43+C59+C86</f>
        <v>1096999.3</v>
      </c>
    </row>
    <row r="40" spans="1:9" s="99" customFormat="1" ht="13.5" x14ac:dyDescent="0.2">
      <c r="A40" s="326" t="s">
        <v>423</v>
      </c>
      <c r="B40" s="70" t="s">
        <v>390</v>
      </c>
      <c r="C40" s="109">
        <f>C41+C42</f>
        <v>278948</v>
      </c>
    </row>
    <row r="41" spans="1:9" s="52" customFormat="1" ht="33" customHeight="1" x14ac:dyDescent="0.2">
      <c r="A41" s="61" t="s">
        <v>424</v>
      </c>
      <c r="B41" s="71" t="s">
        <v>727</v>
      </c>
      <c r="C41" s="48">
        <v>255393</v>
      </c>
    </row>
    <row r="42" spans="1:9" s="99" customFormat="1" ht="38.25" x14ac:dyDescent="0.2">
      <c r="A42" s="61" t="s">
        <v>425</v>
      </c>
      <c r="B42" s="71" t="s">
        <v>728</v>
      </c>
      <c r="C42" s="48">
        <v>23555</v>
      </c>
    </row>
    <row r="43" spans="1:9" s="99" customFormat="1" ht="27" x14ac:dyDescent="0.2">
      <c r="A43" s="326" t="s">
        <v>426</v>
      </c>
      <c r="B43" s="70" t="s">
        <v>391</v>
      </c>
      <c r="C43" s="109">
        <f>C44+C45+C46+C47+C48+C49+C50+C51+C52+C53</f>
        <v>58249.1</v>
      </c>
    </row>
    <row r="44" spans="1:9" s="99" customFormat="1" ht="40.5" customHeight="1" x14ac:dyDescent="0.2">
      <c r="A44" s="61" t="s">
        <v>594</v>
      </c>
      <c r="B44" s="71" t="s">
        <v>546</v>
      </c>
      <c r="C44" s="110"/>
    </row>
    <row r="45" spans="1:9" s="99" customFormat="1" ht="54" customHeight="1" x14ac:dyDescent="0.2">
      <c r="A45" s="61" t="s">
        <v>593</v>
      </c>
      <c r="B45" s="7" t="s">
        <v>592</v>
      </c>
      <c r="C45" s="48">
        <v>1629.8</v>
      </c>
    </row>
    <row r="46" spans="1:9" s="99" customFormat="1" ht="41.25" customHeight="1" x14ac:dyDescent="0.2">
      <c r="A46" s="61" t="s">
        <v>466</v>
      </c>
      <c r="B46" s="7" t="s">
        <v>467</v>
      </c>
      <c r="C46" s="48">
        <v>10300.1</v>
      </c>
      <c r="I46" s="99" t="s">
        <v>22</v>
      </c>
    </row>
    <row r="47" spans="1:9" s="323" customFormat="1" ht="41.25" customHeight="1" x14ac:dyDescent="0.2">
      <c r="A47" s="61" t="s">
        <v>984</v>
      </c>
      <c r="B47" s="237" t="s">
        <v>922</v>
      </c>
      <c r="C47" s="48">
        <v>3030.3</v>
      </c>
    </row>
    <row r="48" spans="1:9" s="99" customFormat="1" ht="25.5" customHeight="1" x14ac:dyDescent="0.2">
      <c r="A48" s="61" t="s">
        <v>448</v>
      </c>
      <c r="B48" s="71" t="s">
        <v>731</v>
      </c>
      <c r="C48" s="48">
        <v>4528.3</v>
      </c>
    </row>
    <row r="49" spans="1:7" s="99" customFormat="1" ht="22.5" customHeight="1" x14ac:dyDescent="0.2">
      <c r="A49" s="61" t="s">
        <v>596</v>
      </c>
      <c r="B49" s="71" t="s">
        <v>595</v>
      </c>
      <c r="C49" s="48"/>
      <c r="F49" s="99" t="s">
        <v>22</v>
      </c>
    </row>
    <row r="50" spans="1:7" s="99" customFormat="1" ht="25.5" customHeight="1" x14ac:dyDescent="0.2">
      <c r="A50" s="61" t="s">
        <v>450</v>
      </c>
      <c r="B50" s="7" t="s">
        <v>732</v>
      </c>
      <c r="C50" s="48">
        <v>4420</v>
      </c>
      <c r="G50" s="99" t="s">
        <v>22</v>
      </c>
    </row>
    <row r="51" spans="1:7" s="99" customFormat="1" ht="27.75" customHeight="1" x14ac:dyDescent="0.2">
      <c r="A51" s="61" t="s">
        <v>670</v>
      </c>
      <c r="B51" s="7" t="s">
        <v>985</v>
      </c>
      <c r="C51" s="48">
        <v>2208.1</v>
      </c>
    </row>
    <row r="52" spans="1:7" s="99" customFormat="1" ht="32.25" customHeight="1" x14ac:dyDescent="0.2">
      <c r="A52" s="61" t="s">
        <v>597</v>
      </c>
      <c r="B52" s="7" t="s">
        <v>986</v>
      </c>
      <c r="C52" s="48">
        <v>12216.5</v>
      </c>
    </row>
    <row r="53" spans="1:7" s="99" customFormat="1" ht="21" customHeight="1" x14ac:dyDescent="0.2">
      <c r="A53" s="61" t="s">
        <v>427</v>
      </c>
      <c r="B53" s="71" t="s">
        <v>388</v>
      </c>
      <c r="C53" s="48">
        <f>SUM(C54:C58)</f>
        <v>19916</v>
      </c>
    </row>
    <row r="54" spans="1:7" s="99" customFormat="1" ht="55.5" customHeight="1" x14ac:dyDescent="0.2">
      <c r="A54" s="61"/>
      <c r="B54" s="71" t="s">
        <v>729</v>
      </c>
      <c r="C54" s="48">
        <v>13867</v>
      </c>
    </row>
    <row r="55" spans="1:7" s="99" customFormat="1" ht="44.25" customHeight="1" x14ac:dyDescent="0.2">
      <c r="A55" s="61"/>
      <c r="B55" s="72" t="s">
        <v>730</v>
      </c>
      <c r="C55" s="48">
        <v>1114</v>
      </c>
    </row>
    <row r="56" spans="1:7" s="99" customFormat="1" ht="25.5" customHeight="1" x14ac:dyDescent="0.2">
      <c r="A56" s="61"/>
      <c r="B56" s="71" t="s">
        <v>916</v>
      </c>
      <c r="C56" s="48">
        <v>2480</v>
      </c>
      <c r="G56" s="99" t="s">
        <v>22</v>
      </c>
    </row>
    <row r="57" spans="1:7" s="99" customFormat="1" ht="25.5" x14ac:dyDescent="0.2">
      <c r="A57" s="326"/>
      <c r="B57" s="71" t="s">
        <v>733</v>
      </c>
      <c r="C57" s="48">
        <v>1405</v>
      </c>
    </row>
    <row r="58" spans="1:7" s="99" customFormat="1" ht="36.75" customHeight="1" x14ac:dyDescent="0.2">
      <c r="A58" s="61"/>
      <c r="B58" s="237" t="s">
        <v>921</v>
      </c>
      <c r="C58" s="48">
        <v>1050</v>
      </c>
    </row>
    <row r="59" spans="1:7" s="99" customFormat="1" x14ac:dyDescent="0.2">
      <c r="A59" s="41" t="s">
        <v>428</v>
      </c>
      <c r="B59" s="235" t="s">
        <v>392</v>
      </c>
      <c r="C59" s="108">
        <f>C60+C61+C62+C80+C81+C82+C83+C84+C85</f>
        <v>725172.6</v>
      </c>
      <c r="D59" s="99">
        <v>725172.6</v>
      </c>
      <c r="E59" s="19">
        <f>C59-D59</f>
        <v>0</v>
      </c>
    </row>
    <row r="60" spans="1:7" s="99" customFormat="1" ht="53.25" customHeight="1" x14ac:dyDescent="0.2">
      <c r="A60" s="61" t="s">
        <v>429</v>
      </c>
      <c r="B60" s="12" t="s">
        <v>738</v>
      </c>
      <c r="C60" s="48">
        <v>40</v>
      </c>
    </row>
    <row r="61" spans="1:7" s="99" customFormat="1" ht="33" customHeight="1" x14ac:dyDescent="0.2">
      <c r="A61" s="61" t="s">
        <v>430</v>
      </c>
      <c r="B61" s="73" t="s">
        <v>917</v>
      </c>
      <c r="C61" s="110">
        <v>3678</v>
      </c>
    </row>
    <row r="62" spans="1:7" s="99" customFormat="1" ht="36" customHeight="1" x14ac:dyDescent="0.2">
      <c r="A62" s="61" t="s">
        <v>431</v>
      </c>
      <c r="B62" s="73" t="s">
        <v>389</v>
      </c>
      <c r="C62" s="48">
        <f>SUM(C64:C79)</f>
        <v>696810</v>
      </c>
    </row>
    <row r="63" spans="1:7" s="99" customFormat="1" ht="99" customHeight="1" x14ac:dyDescent="0.2">
      <c r="A63" s="61"/>
      <c r="B63" s="73" t="s">
        <v>734</v>
      </c>
      <c r="C63" s="48">
        <f>C64+C65</f>
        <v>651567</v>
      </c>
    </row>
    <row r="64" spans="1:7" s="99" customFormat="1" ht="51" customHeight="1" x14ac:dyDescent="0.2">
      <c r="A64" s="61"/>
      <c r="B64" s="73" t="s">
        <v>55</v>
      </c>
      <c r="C64" s="48">
        <v>404625</v>
      </c>
    </row>
    <row r="65" spans="1:3" s="99" customFormat="1" ht="14.25" customHeight="1" x14ac:dyDescent="0.2">
      <c r="A65" s="61"/>
      <c r="B65" s="73" t="s">
        <v>379</v>
      </c>
      <c r="C65" s="48">
        <v>246942</v>
      </c>
    </row>
    <row r="66" spans="1:3" s="99" customFormat="1" ht="93" customHeight="1" x14ac:dyDescent="0.2">
      <c r="A66" s="61"/>
      <c r="B66" s="73" t="s">
        <v>747</v>
      </c>
      <c r="C66" s="48">
        <v>17156</v>
      </c>
    </row>
    <row r="67" spans="1:3" s="99" customFormat="1" ht="30" customHeight="1" x14ac:dyDescent="0.2">
      <c r="A67" s="61"/>
      <c r="B67" s="73" t="s">
        <v>742</v>
      </c>
      <c r="C67" s="48">
        <v>217</v>
      </c>
    </row>
    <row r="68" spans="1:3" s="99" customFormat="1" ht="30.75" customHeight="1" x14ac:dyDescent="0.2">
      <c r="A68" s="61"/>
      <c r="B68" s="123" t="s">
        <v>57</v>
      </c>
      <c r="C68" s="48">
        <v>5126</v>
      </c>
    </row>
    <row r="69" spans="1:3" s="52" customFormat="1" ht="28.5" customHeight="1" x14ac:dyDescent="0.2">
      <c r="A69" s="61"/>
      <c r="B69" s="73" t="s">
        <v>455</v>
      </c>
      <c r="C69" s="48"/>
    </row>
    <row r="70" spans="1:3" s="99" customFormat="1" ht="55.5" customHeight="1" x14ac:dyDescent="0.2">
      <c r="A70" s="61"/>
      <c r="B70" s="12" t="s">
        <v>456</v>
      </c>
      <c r="C70" s="48">
        <v>1505</v>
      </c>
    </row>
    <row r="71" spans="1:3" s="99" customFormat="1" ht="31.5" customHeight="1" x14ac:dyDescent="0.2">
      <c r="A71" s="61"/>
      <c r="B71" s="73" t="s">
        <v>740</v>
      </c>
      <c r="C71" s="48">
        <v>1212</v>
      </c>
    </row>
    <row r="72" spans="1:3" ht="30" customHeight="1" x14ac:dyDescent="0.2">
      <c r="A72" s="61"/>
      <c r="B72" s="73" t="s">
        <v>741</v>
      </c>
      <c r="C72" s="48">
        <v>1105</v>
      </c>
    </row>
    <row r="73" spans="1:3" ht="41.25" customHeight="1" x14ac:dyDescent="0.2">
      <c r="A73" s="61"/>
      <c r="B73" s="73" t="s">
        <v>737</v>
      </c>
      <c r="C73" s="48">
        <v>1355</v>
      </c>
    </row>
    <row r="74" spans="1:3" ht="55.5" customHeight="1" x14ac:dyDescent="0.2">
      <c r="A74" s="61"/>
      <c r="B74" s="124" t="s">
        <v>739</v>
      </c>
      <c r="C74" s="48">
        <v>3985</v>
      </c>
    </row>
    <row r="75" spans="1:3" ht="53.25" customHeight="1" x14ac:dyDescent="0.2">
      <c r="A75" s="61"/>
      <c r="B75" s="72" t="s">
        <v>744</v>
      </c>
      <c r="C75" s="48">
        <v>444</v>
      </c>
    </row>
    <row r="76" spans="1:3" ht="34.5" customHeight="1" x14ac:dyDescent="0.2">
      <c r="A76" s="61"/>
      <c r="B76" s="12" t="s">
        <v>735</v>
      </c>
      <c r="C76" s="48">
        <v>2617</v>
      </c>
    </row>
    <row r="77" spans="1:3" ht="36" customHeight="1" x14ac:dyDescent="0.2">
      <c r="A77" s="61"/>
      <c r="B77" s="125" t="s">
        <v>745</v>
      </c>
      <c r="C77" s="48">
        <v>3439</v>
      </c>
    </row>
    <row r="78" spans="1:3" ht="50.25" customHeight="1" x14ac:dyDescent="0.2">
      <c r="A78" s="61"/>
      <c r="B78" s="71" t="s">
        <v>911</v>
      </c>
      <c r="C78" s="48">
        <v>4182</v>
      </c>
    </row>
    <row r="79" spans="1:3" ht="50.25" customHeight="1" x14ac:dyDescent="0.2">
      <c r="A79" s="61"/>
      <c r="B79" s="12" t="s">
        <v>919</v>
      </c>
      <c r="C79" s="48">
        <v>2900</v>
      </c>
    </row>
    <row r="80" spans="1:3" s="99" customFormat="1" ht="48" customHeight="1" x14ac:dyDescent="0.2">
      <c r="A80" s="61" t="s">
        <v>644</v>
      </c>
      <c r="B80" s="72" t="s">
        <v>920</v>
      </c>
      <c r="C80" s="48">
        <v>16340</v>
      </c>
    </row>
    <row r="81" spans="1:3" ht="51.75" hidden="1" customHeight="1" x14ac:dyDescent="0.2">
      <c r="A81" s="61" t="s">
        <v>644</v>
      </c>
      <c r="B81" s="72" t="s">
        <v>746</v>
      </c>
      <c r="C81" s="48"/>
    </row>
    <row r="82" spans="1:3" ht="42" customHeight="1" x14ac:dyDescent="0.2">
      <c r="A82" s="61" t="s">
        <v>468</v>
      </c>
      <c r="B82" s="72" t="s">
        <v>748</v>
      </c>
      <c r="C82" s="48"/>
    </row>
    <row r="83" spans="1:3" ht="45.75" customHeight="1" x14ac:dyDescent="0.2">
      <c r="A83" s="61" t="s">
        <v>432</v>
      </c>
      <c r="B83" s="125" t="s">
        <v>749</v>
      </c>
      <c r="C83" s="48">
        <v>3588.6</v>
      </c>
    </row>
    <row r="84" spans="1:3" ht="36.75" customHeight="1" x14ac:dyDescent="0.2">
      <c r="A84" s="61" t="s">
        <v>433</v>
      </c>
      <c r="B84" s="126" t="s">
        <v>743</v>
      </c>
      <c r="C84" s="48">
        <v>216</v>
      </c>
    </row>
    <row r="85" spans="1:3" ht="42" customHeight="1" x14ac:dyDescent="0.2">
      <c r="A85" s="61" t="s">
        <v>434</v>
      </c>
      <c r="B85" s="72" t="s">
        <v>736</v>
      </c>
      <c r="C85" s="48">
        <v>4500</v>
      </c>
    </row>
    <row r="86" spans="1:3" s="236" customFormat="1" ht="32.25" customHeight="1" x14ac:dyDescent="0.2">
      <c r="A86" s="41" t="s">
        <v>435</v>
      </c>
      <c r="B86" s="69" t="s">
        <v>59</v>
      </c>
      <c r="C86" s="108">
        <f>SUM(C87:C93)</f>
        <v>34629.599999999999</v>
      </c>
    </row>
    <row r="87" spans="1:3" ht="42" customHeight="1" x14ac:dyDescent="0.2">
      <c r="A87" s="61" t="s">
        <v>436</v>
      </c>
      <c r="B87" s="71" t="s">
        <v>60</v>
      </c>
      <c r="C87" s="48">
        <v>2603</v>
      </c>
    </row>
    <row r="88" spans="1:3" ht="41.25" customHeight="1" x14ac:dyDescent="0.2">
      <c r="A88" s="61" t="s">
        <v>641</v>
      </c>
      <c r="B88" s="73" t="s">
        <v>575</v>
      </c>
      <c r="C88" s="48">
        <v>29685.599999999999</v>
      </c>
    </row>
    <row r="89" spans="1:3" ht="105.75" customHeight="1" x14ac:dyDescent="0.2">
      <c r="A89" s="61" t="s">
        <v>685</v>
      </c>
      <c r="B89" s="73" t="s">
        <v>686</v>
      </c>
      <c r="C89" s="110">
        <v>804</v>
      </c>
    </row>
    <row r="90" spans="1:3" ht="28.5" hidden="1" customHeight="1" x14ac:dyDescent="0.2">
      <c r="A90" s="61" t="s">
        <v>463</v>
      </c>
      <c r="B90" s="73" t="s">
        <v>912</v>
      </c>
      <c r="C90" s="48"/>
    </row>
    <row r="91" spans="1:3" ht="43.5" customHeight="1" x14ac:dyDescent="0.2">
      <c r="A91" s="61" t="s">
        <v>463</v>
      </c>
      <c r="B91" s="73" t="s">
        <v>751</v>
      </c>
      <c r="C91" s="48">
        <v>986</v>
      </c>
    </row>
    <row r="92" spans="1:3" ht="36" hidden="1" customHeight="1" x14ac:dyDescent="0.2">
      <c r="A92" s="61" t="s">
        <v>463</v>
      </c>
      <c r="B92" s="73" t="s">
        <v>750</v>
      </c>
      <c r="C92" s="48"/>
    </row>
    <row r="93" spans="1:3" ht="44.25" customHeight="1" x14ac:dyDescent="0.2">
      <c r="A93" s="61" t="s">
        <v>463</v>
      </c>
      <c r="B93" s="72" t="s">
        <v>913</v>
      </c>
      <c r="C93" s="48">
        <v>551</v>
      </c>
    </row>
    <row r="94" spans="1:3" ht="69.75" hidden="1" customHeight="1" x14ac:dyDescent="0.2">
      <c r="A94" s="61" t="s">
        <v>661</v>
      </c>
      <c r="B94" s="72" t="s">
        <v>662</v>
      </c>
      <c r="C94" s="48">
        <v>0</v>
      </c>
    </row>
    <row r="95" spans="1:3" ht="67.5" hidden="1" customHeight="1" x14ac:dyDescent="0.2">
      <c r="A95" s="41" t="s">
        <v>663</v>
      </c>
      <c r="B95" s="199" t="s">
        <v>664</v>
      </c>
      <c r="C95" s="108"/>
    </row>
    <row r="96" spans="1:3" ht="57" hidden="1" customHeight="1" x14ac:dyDescent="0.2">
      <c r="A96" s="61" t="s">
        <v>665</v>
      </c>
      <c r="B96" s="12" t="s">
        <v>666</v>
      </c>
      <c r="C96" s="48"/>
    </row>
    <row r="97" spans="1:3" ht="44.25" hidden="1" customHeight="1" x14ac:dyDescent="0.2">
      <c r="A97" s="61" t="s">
        <v>470</v>
      </c>
      <c r="B97" s="12" t="s">
        <v>471</v>
      </c>
      <c r="C97" s="48">
        <v>0</v>
      </c>
    </row>
    <row r="98" spans="1:3" s="99" customFormat="1" ht="42.75" hidden="1" customHeight="1" x14ac:dyDescent="0.2">
      <c r="A98" s="41" t="s">
        <v>472</v>
      </c>
      <c r="B98" s="195" t="s">
        <v>473</v>
      </c>
      <c r="C98" s="101"/>
    </row>
    <row r="99" spans="1:3" ht="38.25" hidden="1" x14ac:dyDescent="0.2">
      <c r="A99" s="61" t="s">
        <v>914</v>
      </c>
      <c r="B99" s="72" t="s">
        <v>915</v>
      </c>
      <c r="C99" s="48"/>
    </row>
    <row r="100" spans="1:3" ht="42" hidden="1" customHeight="1" x14ac:dyDescent="0.2">
      <c r="A100" s="61" t="s">
        <v>464</v>
      </c>
      <c r="B100" s="72" t="s">
        <v>465</v>
      </c>
      <c r="C100" s="48"/>
    </row>
    <row r="101" spans="1:3" x14ac:dyDescent="0.2">
      <c r="A101" s="63"/>
      <c r="B101" s="67" t="s">
        <v>61</v>
      </c>
      <c r="C101" s="108">
        <f>C38+C11</f>
        <v>1204293.3</v>
      </c>
    </row>
    <row r="103" spans="1:3" x14ac:dyDescent="0.2">
      <c r="C103" s="47">
        <f>1094396.3+107294</f>
        <v>1201690.3</v>
      </c>
    </row>
    <row r="105" spans="1:3" s="111" customFormat="1" x14ac:dyDescent="0.2">
      <c r="A105" s="65"/>
      <c r="B105" s="197"/>
      <c r="C105" s="47"/>
    </row>
    <row r="106" spans="1:3" s="111" customFormat="1" x14ac:dyDescent="0.2">
      <c r="A106" s="65"/>
      <c r="B106" s="197"/>
      <c r="C106" s="47"/>
    </row>
    <row r="107" spans="1:3" s="111" customFormat="1" x14ac:dyDescent="0.2">
      <c r="A107" s="65"/>
      <c r="B107" s="197"/>
      <c r="C107" s="47"/>
    </row>
    <row r="108" spans="1:3" s="111" customFormat="1" x14ac:dyDescent="0.2">
      <c r="A108" s="65"/>
      <c r="B108" s="197"/>
      <c r="C108" s="47"/>
    </row>
    <row r="109" spans="1:3" s="111" customFormat="1" x14ac:dyDescent="0.2">
      <c r="A109" s="65"/>
      <c r="B109" s="197"/>
      <c r="C109" s="47"/>
    </row>
    <row r="110" spans="1:3" s="111" customFormat="1" x14ac:dyDescent="0.2">
      <c r="A110" s="65"/>
      <c r="B110" s="197"/>
      <c r="C110" s="47"/>
    </row>
    <row r="111" spans="1:3" s="111" customFormat="1" x14ac:dyDescent="0.2">
      <c r="A111" s="65"/>
      <c r="B111" s="197"/>
      <c r="C111" s="47"/>
    </row>
    <row r="112" spans="1:3" s="111" customFormat="1" x14ac:dyDescent="0.2">
      <c r="A112" s="65"/>
      <c r="B112" s="197"/>
      <c r="C112" s="47"/>
    </row>
    <row r="113" spans="1:3" s="111" customFormat="1" x14ac:dyDescent="0.2">
      <c r="A113" s="65"/>
      <c r="B113" s="197"/>
      <c r="C113" s="47"/>
    </row>
    <row r="114" spans="1:3" s="111" customFormat="1" x14ac:dyDescent="0.2">
      <c r="A114" s="65"/>
      <c r="B114" s="197"/>
      <c r="C114" s="47"/>
    </row>
    <row r="115" spans="1:3" s="111" customFormat="1" x14ac:dyDescent="0.2">
      <c r="A115" s="65"/>
      <c r="B115" s="197"/>
      <c r="C115" s="47"/>
    </row>
    <row r="116" spans="1:3" s="111" customFormat="1" x14ac:dyDescent="0.2">
      <c r="A116" s="65"/>
      <c r="B116" s="197"/>
      <c r="C116" s="47"/>
    </row>
    <row r="117" spans="1:3" s="111" customFormat="1" x14ac:dyDescent="0.2">
      <c r="A117" s="65"/>
      <c r="B117" s="197"/>
      <c r="C117" s="47"/>
    </row>
    <row r="118" spans="1:3" s="111" customFormat="1" x14ac:dyDescent="0.2">
      <c r="A118" s="65"/>
      <c r="B118" s="197"/>
      <c r="C118" s="47"/>
    </row>
    <row r="119" spans="1:3" s="111" customFormat="1" x14ac:dyDescent="0.2">
      <c r="A119" s="65"/>
      <c r="B119" s="197"/>
      <c r="C119" s="47"/>
    </row>
    <row r="120" spans="1:3" s="111" customFormat="1" x14ac:dyDescent="0.2">
      <c r="A120" s="65"/>
      <c r="B120" s="197"/>
      <c r="C120" s="47"/>
    </row>
    <row r="121" spans="1:3" s="111" customFormat="1" x14ac:dyDescent="0.2">
      <c r="A121" s="65"/>
      <c r="B121" s="197"/>
      <c r="C121" s="47"/>
    </row>
    <row r="122" spans="1:3" s="111" customFormat="1" x14ac:dyDescent="0.2">
      <c r="A122" s="65"/>
      <c r="B122" s="197"/>
      <c r="C122" s="47"/>
    </row>
    <row r="123" spans="1:3" s="111" customFormat="1" x14ac:dyDescent="0.2">
      <c r="A123" s="65"/>
      <c r="B123" s="197"/>
      <c r="C123" s="47"/>
    </row>
    <row r="124" spans="1:3" s="111" customFormat="1" x14ac:dyDescent="0.2">
      <c r="A124" s="65"/>
      <c r="B124" s="197"/>
      <c r="C124" s="47"/>
    </row>
    <row r="125" spans="1:3" s="111" customFormat="1" x14ac:dyDescent="0.2">
      <c r="A125" s="65"/>
      <c r="B125" s="197"/>
      <c r="C125" s="47"/>
    </row>
    <row r="126" spans="1:3" s="111" customFormat="1" x14ac:dyDescent="0.2">
      <c r="A126" s="65"/>
      <c r="B126" s="197"/>
      <c r="C126" s="47"/>
    </row>
    <row r="127" spans="1:3" s="111" customFormat="1" x14ac:dyDescent="0.2">
      <c r="A127" s="65"/>
      <c r="B127" s="197"/>
      <c r="C127" s="47"/>
    </row>
    <row r="128" spans="1:3" s="111" customFormat="1" x14ac:dyDescent="0.2">
      <c r="A128" s="65"/>
      <c r="B128" s="197"/>
      <c r="C128" s="47"/>
    </row>
    <row r="129" spans="1:3" s="111" customFormat="1" x14ac:dyDescent="0.2">
      <c r="A129" s="65"/>
      <c r="B129" s="197"/>
      <c r="C129" s="47"/>
    </row>
    <row r="130" spans="1:3" s="111" customFormat="1" x14ac:dyDescent="0.2">
      <c r="A130" s="65"/>
      <c r="B130" s="197"/>
      <c r="C130" s="47"/>
    </row>
    <row r="131" spans="1:3" s="111" customFormat="1" x14ac:dyDescent="0.2">
      <c r="A131" s="65"/>
      <c r="B131" s="197"/>
      <c r="C131" s="47"/>
    </row>
    <row r="132" spans="1:3" s="111" customFormat="1" x14ac:dyDescent="0.2">
      <c r="A132" s="65"/>
      <c r="B132" s="197"/>
      <c r="C132" s="47"/>
    </row>
    <row r="133" spans="1:3" s="111" customFormat="1" x14ac:dyDescent="0.2">
      <c r="A133" s="65"/>
      <c r="B133" s="197"/>
      <c r="C133" s="47"/>
    </row>
    <row r="134" spans="1:3" s="111" customFormat="1" x14ac:dyDescent="0.2">
      <c r="A134" s="65"/>
      <c r="B134" s="197"/>
      <c r="C134" s="47"/>
    </row>
    <row r="135" spans="1:3" s="111" customFormat="1" x14ac:dyDescent="0.2">
      <c r="A135" s="65"/>
      <c r="B135" s="197"/>
      <c r="C135" s="47"/>
    </row>
    <row r="136" spans="1:3" s="111" customFormat="1" x14ac:dyDescent="0.2">
      <c r="A136" s="65"/>
      <c r="B136" s="197"/>
      <c r="C136" s="47"/>
    </row>
    <row r="137" spans="1:3" s="111" customFormat="1" x14ac:dyDescent="0.2">
      <c r="A137" s="65"/>
      <c r="B137" s="197"/>
      <c r="C137" s="47"/>
    </row>
    <row r="138" spans="1:3" s="111" customFormat="1" x14ac:dyDescent="0.2">
      <c r="A138" s="65"/>
      <c r="B138" s="197"/>
      <c r="C138" s="47"/>
    </row>
    <row r="139" spans="1:3" s="111" customFormat="1" x14ac:dyDescent="0.2">
      <c r="A139" s="65"/>
      <c r="B139" s="197"/>
      <c r="C139" s="47"/>
    </row>
    <row r="140" spans="1:3" s="111" customFormat="1" x14ac:dyDescent="0.2">
      <c r="A140" s="65"/>
      <c r="B140" s="197"/>
      <c r="C140" s="47"/>
    </row>
    <row r="141" spans="1:3" s="111" customFormat="1" x14ac:dyDescent="0.2">
      <c r="A141" s="65"/>
      <c r="B141" s="197"/>
      <c r="C141" s="47"/>
    </row>
    <row r="142" spans="1:3" s="111" customFormat="1" x14ac:dyDescent="0.2">
      <c r="A142" s="65"/>
      <c r="B142" s="197"/>
      <c r="C142" s="47"/>
    </row>
    <row r="143" spans="1:3" s="111" customFormat="1" x14ac:dyDescent="0.2">
      <c r="A143" s="65"/>
      <c r="B143" s="197"/>
      <c r="C143" s="47"/>
    </row>
    <row r="144" spans="1:3" s="111" customFormat="1" x14ac:dyDescent="0.2">
      <c r="A144" s="65"/>
      <c r="B144" s="197"/>
      <c r="C144" s="47"/>
    </row>
    <row r="145" spans="1:3" s="111" customFormat="1" x14ac:dyDescent="0.2">
      <c r="A145" s="65"/>
      <c r="B145" s="197"/>
      <c r="C145" s="47"/>
    </row>
    <row r="146" spans="1:3" s="111" customFormat="1" x14ac:dyDescent="0.2">
      <c r="A146" s="65"/>
      <c r="B146" s="197"/>
      <c r="C146" s="47"/>
    </row>
    <row r="147" spans="1:3" s="111" customFormat="1" x14ac:dyDescent="0.2">
      <c r="A147" s="65"/>
      <c r="B147" s="197"/>
      <c r="C147" s="47"/>
    </row>
    <row r="148" spans="1:3" s="111" customFormat="1" x14ac:dyDescent="0.2">
      <c r="A148" s="65"/>
      <c r="B148" s="197"/>
      <c r="C148" s="47"/>
    </row>
    <row r="149" spans="1:3" s="111" customFormat="1" x14ac:dyDescent="0.2">
      <c r="A149" s="65"/>
      <c r="B149" s="197"/>
      <c r="C149" s="47"/>
    </row>
    <row r="150" spans="1:3" s="111" customFormat="1" x14ac:dyDescent="0.2">
      <c r="A150" s="65"/>
      <c r="B150" s="197"/>
      <c r="C150" s="47"/>
    </row>
    <row r="151" spans="1:3" s="111" customFormat="1" x14ac:dyDescent="0.2">
      <c r="A151" s="65"/>
      <c r="B151" s="197"/>
      <c r="C151" s="47"/>
    </row>
    <row r="152" spans="1:3" s="111" customFormat="1" x14ac:dyDescent="0.2">
      <c r="A152" s="65"/>
      <c r="B152" s="197"/>
      <c r="C152" s="47"/>
    </row>
    <row r="153" spans="1:3" s="111" customFormat="1" x14ac:dyDescent="0.2">
      <c r="A153" s="65"/>
      <c r="B153" s="197"/>
      <c r="C153" s="47"/>
    </row>
    <row r="154" spans="1:3" s="111" customFormat="1" x14ac:dyDescent="0.2">
      <c r="A154" s="65"/>
      <c r="B154" s="197"/>
      <c r="C154" s="47"/>
    </row>
    <row r="155" spans="1:3" s="111" customFormat="1" x14ac:dyDescent="0.2">
      <c r="A155" s="65"/>
      <c r="B155" s="197"/>
      <c r="C155" s="47"/>
    </row>
    <row r="156" spans="1:3" s="111" customFormat="1" x14ac:dyDescent="0.2">
      <c r="A156" s="65"/>
      <c r="B156" s="197"/>
      <c r="C156" s="47"/>
    </row>
    <row r="157" spans="1:3" s="111" customFormat="1" x14ac:dyDescent="0.2">
      <c r="A157" s="65"/>
      <c r="B157" s="197"/>
      <c r="C157" s="47"/>
    </row>
    <row r="158" spans="1:3" s="111" customFormat="1" x14ac:dyDescent="0.2">
      <c r="A158" s="65"/>
      <c r="B158" s="197"/>
      <c r="C158" s="47"/>
    </row>
    <row r="159" spans="1:3" s="111" customFormat="1" x14ac:dyDescent="0.2">
      <c r="A159" s="65"/>
      <c r="B159" s="197"/>
      <c r="C159" s="47"/>
    </row>
    <row r="160" spans="1:3" s="111" customFormat="1" x14ac:dyDescent="0.2">
      <c r="A160" s="65"/>
      <c r="B160" s="197"/>
      <c r="C160" s="47"/>
    </row>
    <row r="161" spans="1:3" s="111" customFormat="1" x14ac:dyDescent="0.2">
      <c r="A161" s="65"/>
      <c r="B161" s="197"/>
      <c r="C161" s="47"/>
    </row>
    <row r="162" spans="1:3" s="111" customFormat="1" x14ac:dyDescent="0.2">
      <c r="A162" s="65"/>
      <c r="B162" s="197"/>
      <c r="C162" s="47"/>
    </row>
    <row r="163" spans="1:3" s="111" customFormat="1" x14ac:dyDescent="0.2">
      <c r="A163" s="65"/>
      <c r="B163" s="197"/>
      <c r="C163" s="47"/>
    </row>
    <row r="164" spans="1:3" s="111" customFormat="1" x14ac:dyDescent="0.2">
      <c r="A164" s="65"/>
      <c r="B164" s="197"/>
      <c r="C164" s="47"/>
    </row>
    <row r="165" spans="1:3" s="111" customFormat="1" x14ac:dyDescent="0.2">
      <c r="A165" s="65"/>
      <c r="B165" s="197"/>
      <c r="C165" s="47"/>
    </row>
    <row r="166" spans="1:3" s="111" customFormat="1" x14ac:dyDescent="0.2">
      <c r="A166" s="65"/>
      <c r="B166" s="197"/>
      <c r="C166" s="47"/>
    </row>
    <row r="167" spans="1:3" s="111" customFormat="1" x14ac:dyDescent="0.2">
      <c r="A167" s="65"/>
      <c r="B167" s="197"/>
      <c r="C167" s="47"/>
    </row>
    <row r="168" spans="1:3" s="111" customFormat="1" x14ac:dyDescent="0.2">
      <c r="A168" s="65"/>
      <c r="B168" s="197"/>
      <c r="C168" s="47"/>
    </row>
    <row r="169" spans="1:3" s="111" customFormat="1" x14ac:dyDescent="0.2">
      <c r="A169" s="65"/>
      <c r="B169" s="197"/>
      <c r="C169" s="47"/>
    </row>
    <row r="170" spans="1:3" s="111" customFormat="1" x14ac:dyDescent="0.2">
      <c r="A170" s="65"/>
      <c r="B170" s="197"/>
      <c r="C170" s="47"/>
    </row>
    <row r="171" spans="1:3" s="111" customFormat="1" x14ac:dyDescent="0.2">
      <c r="A171" s="65"/>
      <c r="B171" s="197"/>
      <c r="C171" s="47"/>
    </row>
    <row r="172" spans="1:3" s="111" customFormat="1" x14ac:dyDescent="0.2">
      <c r="A172" s="65"/>
      <c r="B172" s="197"/>
      <c r="C172" s="47"/>
    </row>
    <row r="173" spans="1:3" s="111" customFormat="1" x14ac:dyDescent="0.2">
      <c r="A173" s="65"/>
      <c r="B173" s="197"/>
      <c r="C173" s="47"/>
    </row>
    <row r="174" spans="1:3" s="111" customFormat="1" x14ac:dyDescent="0.2">
      <c r="A174" s="65"/>
      <c r="B174" s="197"/>
      <c r="C174" s="47"/>
    </row>
    <row r="175" spans="1:3" s="111" customFormat="1" x14ac:dyDescent="0.2">
      <c r="A175" s="65"/>
      <c r="B175" s="197"/>
      <c r="C175" s="47"/>
    </row>
    <row r="176" spans="1:3" s="111" customFormat="1" x14ac:dyDescent="0.2">
      <c r="A176" s="65"/>
      <c r="B176" s="197"/>
      <c r="C176" s="47"/>
    </row>
    <row r="177" spans="1:3" s="111" customFormat="1" x14ac:dyDescent="0.2">
      <c r="A177" s="65"/>
      <c r="B177" s="197"/>
      <c r="C177" s="47"/>
    </row>
    <row r="178" spans="1:3" s="111" customFormat="1" x14ac:dyDescent="0.2">
      <c r="A178" s="65"/>
      <c r="B178" s="197"/>
      <c r="C178" s="47"/>
    </row>
    <row r="179" spans="1:3" s="111" customFormat="1" x14ac:dyDescent="0.2">
      <c r="A179" s="65"/>
      <c r="B179" s="197"/>
      <c r="C179" s="47"/>
    </row>
    <row r="180" spans="1:3" s="111" customFormat="1" x14ac:dyDescent="0.2">
      <c r="A180" s="65"/>
      <c r="B180" s="197"/>
      <c r="C180" s="47"/>
    </row>
    <row r="181" spans="1:3" s="111" customFormat="1" x14ac:dyDescent="0.2">
      <c r="A181" s="65"/>
      <c r="B181" s="197"/>
      <c r="C181" s="47"/>
    </row>
    <row r="182" spans="1:3" s="111" customFormat="1" x14ac:dyDescent="0.2">
      <c r="A182" s="65"/>
      <c r="B182" s="197"/>
      <c r="C182" s="47"/>
    </row>
    <row r="183" spans="1:3" s="111" customFormat="1" x14ac:dyDescent="0.2">
      <c r="A183" s="65"/>
      <c r="B183" s="197"/>
      <c r="C183" s="47"/>
    </row>
    <row r="184" spans="1:3" s="111" customFormat="1" x14ac:dyDescent="0.2">
      <c r="A184" s="65"/>
      <c r="B184" s="197"/>
      <c r="C184" s="47"/>
    </row>
    <row r="185" spans="1:3" s="111" customFormat="1" x14ac:dyDescent="0.2">
      <c r="A185" s="65"/>
      <c r="B185" s="197"/>
      <c r="C185" s="47"/>
    </row>
    <row r="186" spans="1:3" s="111" customFormat="1" x14ac:dyDescent="0.2">
      <c r="A186" s="65"/>
      <c r="B186" s="197"/>
      <c r="C186" s="47"/>
    </row>
    <row r="187" spans="1:3" s="111" customFormat="1" x14ac:dyDescent="0.2">
      <c r="A187" s="65"/>
      <c r="B187" s="197"/>
      <c r="C187" s="47"/>
    </row>
    <row r="188" spans="1:3" s="111" customFormat="1" x14ac:dyDescent="0.2">
      <c r="A188" s="65"/>
      <c r="B188" s="197"/>
      <c r="C188" s="47"/>
    </row>
    <row r="189" spans="1:3" s="111" customFormat="1" x14ac:dyDescent="0.2">
      <c r="A189" s="65"/>
      <c r="B189" s="197"/>
      <c r="C189" s="47"/>
    </row>
    <row r="190" spans="1:3" s="111" customFormat="1" x14ac:dyDescent="0.2">
      <c r="A190" s="65"/>
      <c r="B190" s="197"/>
      <c r="C190" s="47"/>
    </row>
    <row r="191" spans="1:3" s="111" customFormat="1" x14ac:dyDescent="0.2">
      <c r="A191" s="65"/>
      <c r="B191" s="197"/>
      <c r="C191" s="47"/>
    </row>
    <row r="192" spans="1:3" s="111" customFormat="1" x14ac:dyDescent="0.2">
      <c r="A192" s="65"/>
      <c r="B192" s="197"/>
      <c r="C192" s="47"/>
    </row>
    <row r="193" spans="1:3" s="111" customFormat="1" x14ac:dyDescent="0.2">
      <c r="A193" s="65"/>
      <c r="B193" s="197"/>
      <c r="C193" s="47"/>
    </row>
    <row r="194" spans="1:3" s="111" customFormat="1" x14ac:dyDescent="0.2">
      <c r="A194" s="65"/>
      <c r="B194" s="197"/>
      <c r="C194" s="47"/>
    </row>
    <row r="195" spans="1:3" s="111" customFormat="1" x14ac:dyDescent="0.2">
      <c r="A195" s="65"/>
      <c r="B195" s="197"/>
      <c r="C195" s="47"/>
    </row>
    <row r="196" spans="1:3" s="111" customFormat="1" x14ac:dyDescent="0.2">
      <c r="A196" s="65"/>
      <c r="B196" s="197"/>
      <c r="C196" s="47"/>
    </row>
    <row r="197" spans="1:3" s="111" customFormat="1" x14ac:dyDescent="0.2">
      <c r="A197" s="65"/>
      <c r="B197" s="197"/>
      <c r="C197" s="47"/>
    </row>
    <row r="198" spans="1:3" s="111" customFormat="1" x14ac:dyDescent="0.2">
      <c r="A198" s="65"/>
      <c r="B198" s="197"/>
      <c r="C198" s="47"/>
    </row>
    <row r="199" spans="1:3" s="111" customFormat="1" x14ac:dyDescent="0.2">
      <c r="A199" s="65"/>
      <c r="B199" s="197"/>
      <c r="C199" s="47"/>
    </row>
    <row r="200" spans="1:3" s="111" customFormat="1" x14ac:dyDescent="0.2">
      <c r="A200" s="65"/>
      <c r="B200" s="197"/>
      <c r="C200" s="47"/>
    </row>
    <row r="201" spans="1:3" s="111" customFormat="1" x14ac:dyDescent="0.2">
      <c r="A201" s="65"/>
      <c r="B201" s="197"/>
      <c r="C201" s="47"/>
    </row>
    <row r="202" spans="1:3" s="111" customFormat="1" x14ac:dyDescent="0.2">
      <c r="A202" s="65"/>
      <c r="B202" s="197"/>
      <c r="C202" s="47"/>
    </row>
    <row r="203" spans="1:3" s="111" customFormat="1" x14ac:dyDescent="0.2">
      <c r="A203" s="65"/>
      <c r="B203" s="197"/>
      <c r="C203" s="47"/>
    </row>
    <row r="204" spans="1:3" s="111" customFormat="1" x14ac:dyDescent="0.2">
      <c r="A204" s="65"/>
      <c r="B204" s="197"/>
      <c r="C204" s="47"/>
    </row>
    <row r="205" spans="1:3" s="111" customFormat="1" x14ac:dyDescent="0.2">
      <c r="A205" s="65"/>
      <c r="B205" s="197"/>
      <c r="C205" s="47"/>
    </row>
    <row r="206" spans="1:3" s="111" customFormat="1" x14ac:dyDescent="0.2">
      <c r="A206" s="65"/>
      <c r="B206" s="197"/>
      <c r="C206" s="47"/>
    </row>
    <row r="207" spans="1:3" s="111" customFormat="1" x14ac:dyDescent="0.2">
      <c r="A207" s="65"/>
      <c r="B207" s="197"/>
      <c r="C207" s="47"/>
    </row>
    <row r="208" spans="1:3" s="111" customFormat="1" x14ac:dyDescent="0.2">
      <c r="A208" s="65"/>
      <c r="B208" s="197"/>
      <c r="C208" s="47"/>
    </row>
    <row r="209" spans="1:3" s="111" customFormat="1" x14ac:dyDescent="0.2">
      <c r="A209" s="65"/>
      <c r="B209" s="197"/>
      <c r="C209" s="47"/>
    </row>
    <row r="210" spans="1:3" s="111" customFormat="1" x14ac:dyDescent="0.2">
      <c r="A210" s="65"/>
      <c r="B210" s="197"/>
      <c r="C210" s="47"/>
    </row>
    <row r="211" spans="1:3" s="111" customFormat="1" x14ac:dyDescent="0.2">
      <c r="A211" s="65"/>
      <c r="B211" s="197"/>
      <c r="C211" s="47"/>
    </row>
    <row r="212" spans="1:3" s="111" customFormat="1" x14ac:dyDescent="0.2">
      <c r="A212" s="65"/>
      <c r="B212" s="197"/>
      <c r="C212" s="47"/>
    </row>
    <row r="213" spans="1:3" s="111" customFormat="1" x14ac:dyDescent="0.2">
      <c r="A213" s="65"/>
      <c r="B213" s="197"/>
      <c r="C213" s="47"/>
    </row>
    <row r="214" spans="1:3" s="111" customFormat="1" x14ac:dyDescent="0.2">
      <c r="A214" s="65"/>
      <c r="B214" s="197"/>
      <c r="C214" s="47"/>
    </row>
    <row r="215" spans="1:3" s="111" customFormat="1" x14ac:dyDescent="0.2">
      <c r="A215" s="65"/>
      <c r="B215" s="197"/>
      <c r="C215" s="47"/>
    </row>
    <row r="216" spans="1:3" s="111" customFormat="1" x14ac:dyDescent="0.2">
      <c r="A216" s="65"/>
      <c r="B216" s="197"/>
      <c r="C216" s="47"/>
    </row>
    <row r="217" spans="1:3" s="111" customFormat="1" x14ac:dyDescent="0.2">
      <c r="A217" s="65"/>
      <c r="B217" s="197"/>
      <c r="C217" s="47"/>
    </row>
    <row r="218" spans="1:3" s="111" customFormat="1" x14ac:dyDescent="0.2">
      <c r="A218" s="65"/>
      <c r="B218" s="197"/>
      <c r="C218" s="47"/>
    </row>
    <row r="219" spans="1:3" s="111" customFormat="1" x14ac:dyDescent="0.2">
      <c r="A219" s="65"/>
      <c r="B219" s="197"/>
      <c r="C219" s="47"/>
    </row>
    <row r="220" spans="1:3" s="111" customFormat="1" x14ac:dyDescent="0.2">
      <c r="A220" s="65"/>
      <c r="B220" s="197"/>
      <c r="C220" s="47"/>
    </row>
    <row r="221" spans="1:3" s="111" customFormat="1" x14ac:dyDescent="0.2">
      <c r="A221" s="65"/>
      <c r="B221" s="197"/>
      <c r="C221" s="47"/>
    </row>
    <row r="222" spans="1:3" s="111" customFormat="1" x14ac:dyDescent="0.2">
      <c r="A222" s="65"/>
      <c r="B222" s="197"/>
      <c r="C222" s="47"/>
    </row>
    <row r="223" spans="1:3" s="111" customFormat="1" x14ac:dyDescent="0.2">
      <c r="A223" s="65"/>
      <c r="B223" s="197"/>
      <c r="C223" s="47"/>
    </row>
    <row r="224" spans="1:3" s="111" customFormat="1" x14ac:dyDescent="0.2">
      <c r="A224" s="65"/>
      <c r="B224" s="197"/>
      <c r="C224" s="47"/>
    </row>
    <row r="225" spans="1:3" s="111" customFormat="1" x14ac:dyDescent="0.2">
      <c r="A225" s="65"/>
      <c r="B225" s="197"/>
      <c r="C225" s="47"/>
    </row>
    <row r="226" spans="1:3" s="111" customFormat="1" x14ac:dyDescent="0.2">
      <c r="A226" s="65"/>
      <c r="B226" s="197"/>
      <c r="C226" s="47"/>
    </row>
    <row r="227" spans="1:3" s="111" customFormat="1" x14ac:dyDescent="0.2">
      <c r="A227" s="65"/>
      <c r="B227" s="197"/>
      <c r="C227" s="47"/>
    </row>
    <row r="228" spans="1:3" s="111" customFormat="1" x14ac:dyDescent="0.2">
      <c r="A228" s="65"/>
      <c r="B228" s="197"/>
      <c r="C228" s="47"/>
    </row>
    <row r="229" spans="1:3" s="111" customFormat="1" x14ac:dyDescent="0.2">
      <c r="A229" s="65"/>
      <c r="B229" s="197"/>
      <c r="C229" s="47"/>
    </row>
    <row r="230" spans="1:3" s="111" customFormat="1" x14ac:dyDescent="0.2">
      <c r="A230" s="65"/>
      <c r="B230" s="197"/>
      <c r="C230" s="47"/>
    </row>
    <row r="231" spans="1:3" s="111" customFormat="1" x14ac:dyDescent="0.2">
      <c r="A231" s="65"/>
      <c r="B231" s="197"/>
      <c r="C231" s="47"/>
    </row>
    <row r="232" spans="1:3" s="111" customFormat="1" x14ac:dyDescent="0.2">
      <c r="A232" s="65"/>
      <c r="B232" s="197"/>
      <c r="C232" s="47"/>
    </row>
    <row r="233" spans="1:3" s="111" customFormat="1" x14ac:dyDescent="0.2">
      <c r="A233" s="65"/>
      <c r="B233" s="197"/>
      <c r="C233" s="47"/>
    </row>
    <row r="234" spans="1:3" s="111" customFormat="1" x14ac:dyDescent="0.2">
      <c r="A234" s="65"/>
      <c r="B234" s="197"/>
      <c r="C234" s="47"/>
    </row>
    <row r="235" spans="1:3" s="111" customFormat="1" x14ac:dyDescent="0.2">
      <c r="A235" s="65"/>
      <c r="B235" s="197"/>
      <c r="C235" s="47"/>
    </row>
    <row r="236" spans="1:3" s="111" customFormat="1" x14ac:dyDescent="0.2">
      <c r="A236" s="65"/>
      <c r="B236" s="197"/>
      <c r="C236" s="47"/>
    </row>
    <row r="237" spans="1:3" s="111" customFormat="1" x14ac:dyDescent="0.2">
      <c r="A237" s="65"/>
      <c r="B237" s="197"/>
      <c r="C237" s="47"/>
    </row>
    <row r="238" spans="1:3" s="111" customFormat="1" x14ac:dyDescent="0.2">
      <c r="A238" s="65"/>
      <c r="B238" s="197"/>
      <c r="C238" s="47"/>
    </row>
    <row r="239" spans="1:3" s="111" customFormat="1" x14ac:dyDescent="0.2">
      <c r="A239" s="65"/>
      <c r="B239" s="197"/>
      <c r="C239" s="47"/>
    </row>
    <row r="240" spans="1:3" s="111" customFormat="1" x14ac:dyDescent="0.2">
      <c r="A240" s="65"/>
      <c r="B240" s="197"/>
      <c r="C240" s="47"/>
    </row>
    <row r="241" spans="1:3" s="111" customFormat="1" x14ac:dyDescent="0.2">
      <c r="A241" s="65"/>
      <c r="B241" s="197"/>
      <c r="C241" s="47"/>
    </row>
    <row r="242" spans="1:3" s="111" customFormat="1" x14ac:dyDescent="0.2">
      <c r="A242" s="65"/>
      <c r="B242" s="197"/>
      <c r="C242" s="47"/>
    </row>
    <row r="243" spans="1:3" s="111" customFormat="1" x14ac:dyDescent="0.2">
      <c r="A243" s="65"/>
      <c r="B243" s="197"/>
      <c r="C243" s="47"/>
    </row>
    <row r="244" spans="1:3" s="111" customFormat="1" x14ac:dyDescent="0.2">
      <c r="A244" s="65"/>
      <c r="B244" s="197"/>
      <c r="C244" s="47"/>
    </row>
    <row r="245" spans="1:3" s="111" customFormat="1" x14ac:dyDescent="0.2">
      <c r="A245" s="65"/>
      <c r="B245" s="197"/>
      <c r="C245" s="47"/>
    </row>
    <row r="246" spans="1:3" s="111" customFormat="1" x14ac:dyDescent="0.2">
      <c r="A246" s="65"/>
      <c r="B246" s="197"/>
      <c r="C246" s="47"/>
    </row>
    <row r="247" spans="1:3" s="111" customFormat="1" x14ac:dyDescent="0.2">
      <c r="A247" s="65"/>
      <c r="B247" s="197"/>
      <c r="C247" s="47"/>
    </row>
    <row r="248" spans="1:3" s="111" customFormat="1" x14ac:dyDescent="0.2">
      <c r="A248" s="65"/>
      <c r="B248" s="197"/>
      <c r="C248" s="47"/>
    </row>
    <row r="249" spans="1:3" s="111" customFormat="1" x14ac:dyDescent="0.2">
      <c r="A249" s="65"/>
      <c r="B249" s="197"/>
      <c r="C249" s="47"/>
    </row>
    <row r="250" spans="1:3" s="111" customFormat="1" x14ac:dyDescent="0.2">
      <c r="A250" s="65"/>
      <c r="B250" s="197"/>
      <c r="C250" s="47"/>
    </row>
    <row r="251" spans="1:3" s="111" customFormat="1" x14ac:dyDescent="0.2">
      <c r="A251" s="65"/>
      <c r="B251" s="197"/>
      <c r="C251" s="47"/>
    </row>
    <row r="252" spans="1:3" s="111" customFormat="1" x14ac:dyDescent="0.2">
      <c r="A252" s="65"/>
      <c r="B252" s="197"/>
      <c r="C252" s="47"/>
    </row>
    <row r="253" spans="1:3" s="111" customFormat="1" x14ac:dyDescent="0.2">
      <c r="A253" s="65"/>
      <c r="B253" s="197"/>
      <c r="C253" s="47"/>
    </row>
    <row r="254" spans="1:3" s="111" customFormat="1" x14ac:dyDescent="0.2">
      <c r="A254" s="65"/>
      <c r="B254" s="197"/>
      <c r="C254" s="47"/>
    </row>
    <row r="255" spans="1:3" s="111" customFormat="1" x14ac:dyDescent="0.2">
      <c r="A255" s="65"/>
      <c r="B255" s="197"/>
      <c r="C255" s="47"/>
    </row>
    <row r="256" spans="1:3" s="111" customFormat="1" x14ac:dyDescent="0.2">
      <c r="A256" s="65"/>
      <c r="B256" s="197"/>
      <c r="C256" s="47"/>
    </row>
    <row r="257" spans="1:3" s="111" customFormat="1" x14ac:dyDescent="0.2">
      <c r="A257" s="65"/>
      <c r="B257" s="197"/>
      <c r="C257" s="47"/>
    </row>
    <row r="258" spans="1:3" s="111" customFormat="1" x14ac:dyDescent="0.2">
      <c r="A258" s="65"/>
      <c r="B258" s="197"/>
      <c r="C258" s="47"/>
    </row>
    <row r="259" spans="1:3" s="111" customFormat="1" x14ac:dyDescent="0.2">
      <c r="A259" s="65"/>
      <c r="B259" s="197"/>
      <c r="C259" s="47"/>
    </row>
    <row r="260" spans="1:3" s="111" customFormat="1" x14ac:dyDescent="0.2">
      <c r="A260" s="65"/>
      <c r="B260" s="197"/>
      <c r="C260" s="47"/>
    </row>
    <row r="261" spans="1:3" s="111" customFormat="1" x14ac:dyDescent="0.2">
      <c r="A261" s="65"/>
      <c r="B261" s="197"/>
      <c r="C261" s="47"/>
    </row>
    <row r="262" spans="1:3" s="111" customFormat="1" x14ac:dyDescent="0.2">
      <c r="A262" s="65"/>
      <c r="B262" s="197"/>
      <c r="C262" s="47"/>
    </row>
    <row r="263" spans="1:3" s="111" customFormat="1" x14ac:dyDescent="0.2">
      <c r="A263" s="65"/>
      <c r="B263" s="197"/>
      <c r="C263" s="47"/>
    </row>
    <row r="264" spans="1:3" s="111" customFormat="1" x14ac:dyDescent="0.2">
      <c r="A264" s="65"/>
      <c r="B264" s="197"/>
      <c r="C264" s="47"/>
    </row>
    <row r="265" spans="1:3" s="111" customFormat="1" x14ac:dyDescent="0.2">
      <c r="A265" s="65"/>
      <c r="B265" s="197"/>
      <c r="C265" s="47"/>
    </row>
    <row r="266" spans="1:3" s="111" customFormat="1" x14ac:dyDescent="0.2">
      <c r="A266" s="65"/>
      <c r="B266" s="197"/>
      <c r="C266" s="47"/>
    </row>
    <row r="267" spans="1:3" s="111" customFormat="1" x14ac:dyDescent="0.2">
      <c r="A267" s="65"/>
      <c r="B267" s="197"/>
      <c r="C267" s="47"/>
    </row>
    <row r="268" spans="1:3" s="111" customFormat="1" x14ac:dyDescent="0.2">
      <c r="A268" s="65"/>
      <c r="B268" s="197"/>
      <c r="C268" s="47"/>
    </row>
    <row r="269" spans="1:3" s="111" customFormat="1" x14ac:dyDescent="0.2">
      <c r="A269" s="65"/>
      <c r="B269" s="197"/>
      <c r="C269" s="47"/>
    </row>
    <row r="270" spans="1:3" s="111" customFormat="1" x14ac:dyDescent="0.2">
      <c r="A270" s="65"/>
      <c r="B270" s="197"/>
      <c r="C270" s="47"/>
    </row>
    <row r="271" spans="1:3" s="111" customFormat="1" x14ac:dyDescent="0.2">
      <c r="A271" s="65"/>
      <c r="B271" s="197"/>
      <c r="C271" s="47"/>
    </row>
    <row r="272" spans="1:3" s="111" customFormat="1" x14ac:dyDescent="0.2">
      <c r="A272" s="65"/>
      <c r="B272" s="197"/>
      <c r="C272" s="47"/>
    </row>
    <row r="273" spans="1:3" s="111" customFormat="1" x14ac:dyDescent="0.2">
      <c r="A273" s="65"/>
      <c r="B273" s="197"/>
      <c r="C273" s="47"/>
    </row>
    <row r="274" spans="1:3" s="111" customFormat="1" x14ac:dyDescent="0.2">
      <c r="A274" s="65"/>
      <c r="B274" s="197"/>
      <c r="C274" s="47"/>
    </row>
    <row r="275" spans="1:3" s="111" customFormat="1" x14ac:dyDescent="0.2">
      <c r="A275" s="65"/>
      <c r="B275" s="197"/>
      <c r="C275" s="47"/>
    </row>
    <row r="276" spans="1:3" s="111" customFormat="1" x14ac:dyDescent="0.2">
      <c r="A276" s="65"/>
      <c r="B276" s="197"/>
      <c r="C276" s="47"/>
    </row>
    <row r="277" spans="1:3" s="111" customFormat="1" x14ac:dyDescent="0.2">
      <c r="A277" s="65"/>
      <c r="B277" s="197"/>
      <c r="C277" s="47"/>
    </row>
    <row r="278" spans="1:3" s="111" customFormat="1" x14ac:dyDescent="0.2">
      <c r="A278" s="65"/>
      <c r="B278" s="197"/>
      <c r="C278" s="47"/>
    </row>
    <row r="279" spans="1:3" s="111" customFormat="1" x14ac:dyDescent="0.2">
      <c r="A279" s="65"/>
      <c r="B279" s="197"/>
      <c r="C279" s="47"/>
    </row>
    <row r="280" spans="1:3" s="111" customFormat="1" x14ac:dyDescent="0.2">
      <c r="A280" s="65"/>
      <c r="B280" s="197"/>
      <c r="C280" s="47"/>
    </row>
    <row r="281" spans="1:3" s="111" customFormat="1" x14ac:dyDescent="0.2">
      <c r="A281" s="65"/>
      <c r="B281" s="197"/>
      <c r="C281" s="47"/>
    </row>
    <row r="282" spans="1:3" s="111" customFormat="1" x14ac:dyDescent="0.2">
      <c r="A282" s="65"/>
      <c r="B282" s="197"/>
      <c r="C282" s="47"/>
    </row>
    <row r="283" spans="1:3" s="111" customFormat="1" x14ac:dyDescent="0.2">
      <c r="A283" s="65"/>
      <c r="B283" s="197"/>
      <c r="C283" s="47"/>
    </row>
    <row r="284" spans="1:3" s="111" customFormat="1" x14ac:dyDescent="0.2">
      <c r="A284" s="65"/>
      <c r="B284" s="197"/>
      <c r="C284" s="47"/>
    </row>
    <row r="285" spans="1:3" s="111" customFormat="1" x14ac:dyDescent="0.2">
      <c r="A285" s="65"/>
      <c r="B285" s="197"/>
      <c r="C285" s="47"/>
    </row>
    <row r="286" spans="1:3" s="111" customFormat="1" x14ac:dyDescent="0.2">
      <c r="A286" s="65"/>
      <c r="B286" s="197"/>
      <c r="C286" s="47"/>
    </row>
    <row r="287" spans="1:3" s="111" customFormat="1" x14ac:dyDescent="0.2">
      <c r="A287" s="65"/>
      <c r="B287" s="197"/>
      <c r="C287" s="47"/>
    </row>
    <row r="288" spans="1:3" s="111" customFormat="1" x14ac:dyDescent="0.2">
      <c r="A288" s="65"/>
      <c r="B288" s="197"/>
      <c r="C288" s="47"/>
    </row>
    <row r="289" spans="1:3" s="111" customFormat="1" x14ac:dyDescent="0.2">
      <c r="A289" s="65"/>
      <c r="B289" s="197"/>
      <c r="C289" s="47"/>
    </row>
    <row r="290" spans="1:3" s="111" customFormat="1" x14ac:dyDescent="0.2">
      <c r="A290" s="65"/>
      <c r="B290" s="197"/>
      <c r="C290" s="47"/>
    </row>
    <row r="291" spans="1:3" s="111" customFormat="1" x14ac:dyDescent="0.2">
      <c r="A291" s="65"/>
      <c r="B291" s="197"/>
      <c r="C291" s="47"/>
    </row>
    <row r="292" spans="1:3" s="111" customFormat="1" x14ac:dyDescent="0.2">
      <c r="A292" s="65"/>
      <c r="B292" s="197"/>
      <c r="C292" s="47"/>
    </row>
    <row r="293" spans="1:3" s="111" customFormat="1" x14ac:dyDescent="0.2">
      <c r="A293" s="65"/>
      <c r="B293" s="197"/>
      <c r="C293" s="47"/>
    </row>
    <row r="294" spans="1:3" s="111" customFormat="1" x14ac:dyDescent="0.2">
      <c r="A294" s="65"/>
      <c r="B294" s="197"/>
      <c r="C294" s="47"/>
    </row>
    <row r="295" spans="1:3" s="111" customFormat="1" x14ac:dyDescent="0.2">
      <c r="A295" s="65"/>
      <c r="B295" s="197"/>
      <c r="C295" s="47"/>
    </row>
    <row r="296" spans="1:3" s="111" customFormat="1" x14ac:dyDescent="0.2">
      <c r="A296" s="65"/>
      <c r="B296" s="197"/>
      <c r="C296" s="47"/>
    </row>
    <row r="297" spans="1:3" s="111" customFormat="1" x14ac:dyDescent="0.2">
      <c r="A297" s="65"/>
      <c r="B297" s="197"/>
      <c r="C297" s="47"/>
    </row>
    <row r="298" spans="1:3" s="111" customFormat="1" x14ac:dyDescent="0.2">
      <c r="A298" s="65"/>
      <c r="B298" s="197"/>
      <c r="C298" s="47"/>
    </row>
    <row r="299" spans="1:3" s="111" customFormat="1" x14ac:dyDescent="0.2">
      <c r="A299" s="65"/>
      <c r="B299" s="197"/>
      <c r="C299" s="47"/>
    </row>
    <row r="300" spans="1:3" s="111" customFormat="1" x14ac:dyDescent="0.2">
      <c r="A300" s="65"/>
      <c r="B300" s="197"/>
      <c r="C300" s="47"/>
    </row>
    <row r="301" spans="1:3" s="111" customFormat="1" x14ac:dyDescent="0.2">
      <c r="A301" s="65"/>
      <c r="B301" s="197"/>
      <c r="C301" s="47"/>
    </row>
    <row r="302" spans="1:3" s="111" customFormat="1" x14ac:dyDescent="0.2">
      <c r="A302" s="65"/>
      <c r="B302" s="197"/>
      <c r="C302" s="47"/>
    </row>
    <row r="303" spans="1:3" s="111" customFormat="1" x14ac:dyDescent="0.2">
      <c r="A303" s="65"/>
      <c r="B303" s="197"/>
      <c r="C303" s="47"/>
    </row>
    <row r="304" spans="1:3" s="111" customFormat="1" x14ac:dyDescent="0.2">
      <c r="A304" s="65"/>
      <c r="B304" s="197"/>
      <c r="C304" s="47"/>
    </row>
    <row r="305" spans="1:3" s="111" customFormat="1" x14ac:dyDescent="0.2">
      <c r="A305" s="65"/>
      <c r="B305" s="197"/>
      <c r="C305" s="47"/>
    </row>
    <row r="306" spans="1:3" s="111" customFormat="1" x14ac:dyDescent="0.2">
      <c r="A306" s="65"/>
      <c r="B306" s="197"/>
      <c r="C306" s="47"/>
    </row>
  </sheetData>
  <mergeCells count="1">
    <mergeCell ref="A8:C8"/>
  </mergeCells>
  <pageMargins left="0.70866141732283472" right="0.70866141732283472" top="0.74803149606299213" bottom="0.74803149606299213" header="0.31496062992125984" footer="0.31496062992125984"/>
  <pageSetup paperSize="9" scale="76" fitToWidth="3" fitToHeight="3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07"/>
  <sheetViews>
    <sheetView view="pageBreakPreview" zoomScale="78" zoomScaleNormal="75" zoomScaleSheetLayoutView="78" workbookViewId="0">
      <selection activeCell="A28" sqref="A28:XFD32"/>
    </sheetView>
  </sheetViews>
  <sheetFormatPr defaultRowHeight="12.75" x14ac:dyDescent="0.2"/>
  <cols>
    <col min="1" max="1" width="29.140625" style="65" customWidth="1"/>
    <col min="2" max="2" width="58" style="201" customWidth="1"/>
    <col min="3" max="4" width="17.7109375" style="47" customWidth="1"/>
    <col min="5" max="5" width="14" style="102" customWidth="1"/>
    <col min="6" max="6" width="17" style="102" bestFit="1" customWidth="1"/>
    <col min="7" max="16384" width="9.140625" style="102"/>
  </cols>
  <sheetData>
    <row r="1" spans="1:4" x14ac:dyDescent="0.2">
      <c r="A1" s="62"/>
      <c r="B1" s="200"/>
      <c r="C1" s="50"/>
      <c r="D1" s="50" t="s">
        <v>776</v>
      </c>
    </row>
    <row r="2" spans="1:4" x14ac:dyDescent="0.2">
      <c r="A2" s="62"/>
      <c r="B2" s="200"/>
      <c r="C2" s="50" t="s">
        <v>1024</v>
      </c>
      <c r="D2" s="50" t="s">
        <v>653</v>
      </c>
    </row>
    <row r="3" spans="1:4" x14ac:dyDescent="0.2">
      <c r="A3" s="62"/>
      <c r="B3" s="200"/>
      <c r="C3" s="50"/>
      <c r="D3" s="50" t="s">
        <v>654</v>
      </c>
    </row>
    <row r="4" spans="1:4" ht="15" x14ac:dyDescent="0.2">
      <c r="A4" s="62"/>
      <c r="B4" s="200"/>
      <c r="C4" s="50"/>
      <c r="D4" s="135" t="s">
        <v>901</v>
      </c>
    </row>
    <row r="5" spans="1:4" ht="15" x14ac:dyDescent="0.2">
      <c r="A5" s="62"/>
      <c r="B5" s="200"/>
      <c r="C5" s="50"/>
      <c r="D5" s="135" t="s">
        <v>903</v>
      </c>
    </row>
    <row r="6" spans="1:4" ht="15" x14ac:dyDescent="0.2">
      <c r="A6" s="62"/>
      <c r="B6" s="200"/>
      <c r="C6" s="50" t="s">
        <v>1025</v>
      </c>
      <c r="D6" s="135" t="s">
        <v>457</v>
      </c>
    </row>
    <row r="7" spans="1:4" ht="15" x14ac:dyDescent="0.2">
      <c r="A7" s="62"/>
      <c r="B7" s="200"/>
      <c r="C7" s="50"/>
      <c r="D7" s="135" t="s">
        <v>902</v>
      </c>
    </row>
    <row r="8" spans="1:4" x14ac:dyDescent="0.2">
      <c r="A8" s="103"/>
      <c r="C8" s="19"/>
      <c r="D8" s="19"/>
    </row>
    <row r="9" spans="1:4" ht="28.5" customHeight="1" x14ac:dyDescent="0.2">
      <c r="A9" s="388" t="s">
        <v>923</v>
      </c>
      <c r="B9" s="388"/>
      <c r="C9" s="388"/>
      <c r="D9" s="102"/>
    </row>
    <row r="10" spans="1:4" ht="30.75" customHeight="1" x14ac:dyDescent="0.2">
      <c r="A10" s="66"/>
      <c r="B10" s="202"/>
      <c r="D10" s="234" t="s">
        <v>783</v>
      </c>
    </row>
    <row r="11" spans="1:4" x14ac:dyDescent="0.2">
      <c r="A11" s="41" t="s">
        <v>0</v>
      </c>
      <c r="B11" s="41" t="s">
        <v>1</v>
      </c>
      <c r="C11" s="42" t="s">
        <v>752</v>
      </c>
      <c r="D11" s="42" t="s">
        <v>908</v>
      </c>
    </row>
    <row r="12" spans="1:4" ht="17.25" customHeight="1" x14ac:dyDescent="0.2">
      <c r="A12" s="41" t="s">
        <v>2</v>
      </c>
      <c r="B12" s="63" t="s">
        <v>3</v>
      </c>
      <c r="C12" s="104">
        <f t="shared" ref="C12:D12" si="0">C13+C15+C16+C21+C23+C24+C25+C28+C30+C33+C35+C36</f>
        <v>126678</v>
      </c>
      <c r="D12" s="104">
        <f t="shared" si="0"/>
        <v>145490</v>
      </c>
    </row>
    <row r="13" spans="1:4" ht="15" customHeight="1" x14ac:dyDescent="0.2">
      <c r="A13" s="41" t="s">
        <v>4</v>
      </c>
      <c r="B13" s="63" t="s">
        <v>5</v>
      </c>
      <c r="C13" s="104">
        <f t="shared" ref="C13:D13" si="1">SUM(C14:C14)</f>
        <v>85401</v>
      </c>
      <c r="D13" s="104">
        <f t="shared" si="1"/>
        <v>99064</v>
      </c>
    </row>
    <row r="14" spans="1:4" x14ac:dyDescent="0.2">
      <c r="A14" s="61" t="s">
        <v>6</v>
      </c>
      <c r="B14" s="64" t="s">
        <v>7</v>
      </c>
      <c r="C14" s="105">
        <v>85401</v>
      </c>
      <c r="D14" s="105">
        <v>99064</v>
      </c>
    </row>
    <row r="15" spans="1:4" ht="25.5" x14ac:dyDescent="0.2">
      <c r="A15" s="41" t="s">
        <v>8</v>
      </c>
      <c r="B15" s="63" t="s">
        <v>9</v>
      </c>
      <c r="C15" s="104">
        <v>11418</v>
      </c>
      <c r="D15" s="104">
        <v>11882</v>
      </c>
    </row>
    <row r="16" spans="1:4" x14ac:dyDescent="0.2">
      <c r="A16" s="41" t="s">
        <v>655</v>
      </c>
      <c r="B16" s="63" t="s">
        <v>10</v>
      </c>
      <c r="C16" s="104">
        <f t="shared" ref="C16:D16" si="2">SUM(C17+C19+C20)</f>
        <v>12225</v>
      </c>
      <c r="D16" s="104">
        <f t="shared" si="2"/>
        <v>13640</v>
      </c>
    </row>
    <row r="17" spans="1:4" ht="25.5" x14ac:dyDescent="0.2">
      <c r="A17" s="61" t="s">
        <v>548</v>
      </c>
      <c r="B17" s="64" t="s">
        <v>639</v>
      </c>
      <c r="C17" s="105">
        <v>11328</v>
      </c>
      <c r="D17" s="105">
        <v>12687</v>
      </c>
    </row>
    <row r="18" spans="1:4" x14ac:dyDescent="0.2">
      <c r="A18" s="61" t="s">
        <v>687</v>
      </c>
      <c r="B18" s="64" t="s">
        <v>688</v>
      </c>
      <c r="C18" s="105"/>
      <c r="D18" s="105"/>
    </row>
    <row r="19" spans="1:4" x14ac:dyDescent="0.2">
      <c r="A19" s="61" t="s">
        <v>11</v>
      </c>
      <c r="B19" s="64" t="s">
        <v>12</v>
      </c>
      <c r="C19" s="105">
        <v>311</v>
      </c>
      <c r="D19" s="105">
        <v>314</v>
      </c>
    </row>
    <row r="20" spans="1:4" ht="25.5" x14ac:dyDescent="0.2">
      <c r="A20" s="61" t="s">
        <v>13</v>
      </c>
      <c r="B20" s="64" t="s">
        <v>14</v>
      </c>
      <c r="C20" s="105">
        <v>586</v>
      </c>
      <c r="D20" s="105">
        <v>639</v>
      </c>
    </row>
    <row r="21" spans="1:4" x14ac:dyDescent="0.2">
      <c r="A21" s="41" t="s">
        <v>15</v>
      </c>
      <c r="B21" s="63" t="s">
        <v>16</v>
      </c>
      <c r="C21" s="104">
        <f t="shared" ref="C21:D21" si="3">C22</f>
        <v>0</v>
      </c>
      <c r="D21" s="104">
        <f t="shared" si="3"/>
        <v>0</v>
      </c>
    </row>
    <row r="22" spans="1:4" x14ac:dyDescent="0.2">
      <c r="A22" s="61" t="s">
        <v>17</v>
      </c>
      <c r="B22" s="64" t="s">
        <v>18</v>
      </c>
      <c r="C22" s="105">
        <v>0</v>
      </c>
      <c r="D22" s="105">
        <v>0</v>
      </c>
    </row>
    <row r="23" spans="1:4" x14ac:dyDescent="0.2">
      <c r="A23" s="324" t="s">
        <v>19</v>
      </c>
      <c r="B23" s="67" t="s">
        <v>20</v>
      </c>
      <c r="C23" s="106">
        <v>16171</v>
      </c>
      <c r="D23" s="106">
        <v>19405</v>
      </c>
    </row>
    <row r="24" spans="1:4" ht="25.5" x14ac:dyDescent="0.2">
      <c r="A24" s="41" t="s">
        <v>656</v>
      </c>
      <c r="B24" s="67" t="s">
        <v>21</v>
      </c>
      <c r="C24" s="106">
        <v>0</v>
      </c>
      <c r="D24" s="106">
        <v>0</v>
      </c>
    </row>
    <row r="25" spans="1:4" ht="38.25" x14ac:dyDescent="0.2">
      <c r="A25" s="41" t="s">
        <v>657</v>
      </c>
      <c r="B25" s="67" t="s">
        <v>23</v>
      </c>
      <c r="C25" s="106">
        <f t="shared" ref="C25:D25" si="4">C26+C27</f>
        <v>993</v>
      </c>
      <c r="D25" s="106">
        <f t="shared" si="4"/>
        <v>1023</v>
      </c>
    </row>
    <row r="26" spans="1:4" ht="63.75" x14ac:dyDescent="0.2">
      <c r="A26" s="325" t="s">
        <v>982</v>
      </c>
      <c r="B26" s="68" t="s">
        <v>24</v>
      </c>
      <c r="C26" s="107">
        <v>468</v>
      </c>
      <c r="D26" s="107">
        <v>487</v>
      </c>
    </row>
    <row r="27" spans="1:4" ht="51" x14ac:dyDescent="0.2">
      <c r="A27" s="325" t="s">
        <v>983</v>
      </c>
      <c r="B27" s="68" t="s">
        <v>25</v>
      </c>
      <c r="C27" s="107">
        <v>525</v>
      </c>
      <c r="D27" s="107">
        <v>536</v>
      </c>
    </row>
    <row r="28" spans="1:4" hidden="1" x14ac:dyDescent="0.2">
      <c r="A28" s="41" t="s">
        <v>658</v>
      </c>
      <c r="B28" s="67" t="s">
        <v>26</v>
      </c>
      <c r="C28" s="106">
        <f t="shared" ref="C28:D28" si="5">SUM(C29)</f>
        <v>0</v>
      </c>
      <c r="D28" s="106">
        <f t="shared" si="5"/>
        <v>0</v>
      </c>
    </row>
    <row r="29" spans="1:4" hidden="1" x14ac:dyDescent="0.2">
      <c r="A29" s="61" t="s">
        <v>27</v>
      </c>
      <c r="B29" s="68" t="s">
        <v>28</v>
      </c>
      <c r="C29" s="107">
        <v>0</v>
      </c>
      <c r="D29" s="107">
        <v>0</v>
      </c>
    </row>
    <row r="30" spans="1:4" s="100" customFormat="1" ht="25.5" hidden="1" x14ac:dyDescent="0.2">
      <c r="A30" s="41" t="s">
        <v>29</v>
      </c>
      <c r="B30" s="67" t="s">
        <v>30</v>
      </c>
      <c r="C30" s="106">
        <f t="shared" ref="C30:D30" si="6">C31+C32</f>
        <v>0</v>
      </c>
      <c r="D30" s="106">
        <f t="shared" si="6"/>
        <v>0</v>
      </c>
    </row>
    <row r="31" spans="1:4" s="99" customFormat="1" ht="25.5" hidden="1" x14ac:dyDescent="0.2">
      <c r="A31" s="61" t="s">
        <v>31</v>
      </c>
      <c r="B31" s="68" t="s">
        <v>32</v>
      </c>
      <c r="C31" s="107"/>
      <c r="D31" s="107"/>
    </row>
    <row r="32" spans="1:4" s="52" customFormat="1" ht="25.5" hidden="1" x14ac:dyDescent="0.2">
      <c r="A32" s="61" t="s">
        <v>33</v>
      </c>
      <c r="B32" s="68" t="s">
        <v>34</v>
      </c>
      <c r="C32" s="107"/>
      <c r="D32" s="107"/>
    </row>
    <row r="33" spans="1:5" s="99" customFormat="1" ht="25.5" x14ac:dyDescent="0.2">
      <c r="A33" s="41" t="s">
        <v>35</v>
      </c>
      <c r="B33" s="67" t="s">
        <v>36</v>
      </c>
      <c r="C33" s="106">
        <f t="shared" ref="C33:D33" si="7">C34</f>
        <v>146</v>
      </c>
      <c r="D33" s="106">
        <f t="shared" si="7"/>
        <v>152</v>
      </c>
    </row>
    <row r="34" spans="1:5" s="99" customFormat="1" ht="38.25" x14ac:dyDescent="0.2">
      <c r="A34" s="61" t="s">
        <v>640</v>
      </c>
      <c r="B34" s="68" t="s">
        <v>37</v>
      </c>
      <c r="C34" s="107">
        <v>146</v>
      </c>
      <c r="D34" s="107">
        <v>152</v>
      </c>
    </row>
    <row r="35" spans="1:5" s="52" customFormat="1" x14ac:dyDescent="0.2">
      <c r="A35" s="41" t="s">
        <v>38</v>
      </c>
      <c r="B35" s="67" t="s">
        <v>39</v>
      </c>
      <c r="C35" s="106">
        <v>324</v>
      </c>
      <c r="D35" s="106">
        <v>324</v>
      </c>
    </row>
    <row r="36" spans="1:5" s="99" customFormat="1" x14ac:dyDescent="0.2">
      <c r="A36" s="41" t="s">
        <v>40</v>
      </c>
      <c r="B36" s="67" t="s">
        <v>41</v>
      </c>
      <c r="C36" s="106">
        <f t="shared" ref="C36:D36" si="8">C37+C38</f>
        <v>0</v>
      </c>
      <c r="D36" s="106">
        <f t="shared" si="8"/>
        <v>0</v>
      </c>
    </row>
    <row r="37" spans="1:5" s="99" customFormat="1" x14ac:dyDescent="0.2">
      <c r="A37" s="61" t="s">
        <v>42</v>
      </c>
      <c r="B37" s="68" t="s">
        <v>43</v>
      </c>
      <c r="C37" s="106"/>
      <c r="D37" s="106"/>
    </row>
    <row r="38" spans="1:5" s="99" customFormat="1" x14ac:dyDescent="0.2">
      <c r="A38" s="61" t="s">
        <v>44</v>
      </c>
      <c r="B38" s="68" t="s">
        <v>45</v>
      </c>
      <c r="C38" s="107"/>
      <c r="D38" s="107"/>
    </row>
    <row r="39" spans="1:5" s="99" customFormat="1" x14ac:dyDescent="0.2">
      <c r="A39" s="41" t="s">
        <v>46</v>
      </c>
      <c r="B39" s="69" t="s">
        <v>47</v>
      </c>
      <c r="C39" s="108">
        <f t="shared" ref="C39:D39" si="9">C40</f>
        <v>614055.9</v>
      </c>
      <c r="D39" s="108">
        <f t="shared" si="9"/>
        <v>695426.7</v>
      </c>
      <c r="E39" s="19"/>
    </row>
    <row r="40" spans="1:5" s="99" customFormat="1" ht="25.5" x14ac:dyDescent="0.2">
      <c r="A40" s="41" t="s">
        <v>48</v>
      </c>
      <c r="B40" s="69" t="s">
        <v>49</v>
      </c>
      <c r="C40" s="108">
        <f>C41+C44+C60+C87</f>
        <v>614055.9</v>
      </c>
      <c r="D40" s="108">
        <f>D41+D44+D60+D87</f>
        <v>695426.7</v>
      </c>
    </row>
    <row r="41" spans="1:5" s="99" customFormat="1" ht="27" x14ac:dyDescent="0.2">
      <c r="A41" s="326" t="s">
        <v>423</v>
      </c>
      <c r="B41" s="70" t="s">
        <v>390</v>
      </c>
      <c r="C41" s="109">
        <f t="shared" ref="C41:D41" si="10">C42+C43</f>
        <v>105221.9</v>
      </c>
      <c r="D41" s="109">
        <f t="shared" si="10"/>
        <v>105221.9</v>
      </c>
    </row>
    <row r="42" spans="1:5" s="52" customFormat="1" ht="33" customHeight="1" x14ac:dyDescent="0.2">
      <c r="A42" s="61" t="s">
        <v>424</v>
      </c>
      <c r="B42" s="71" t="s">
        <v>727</v>
      </c>
      <c r="C42" s="48">
        <v>91354.9</v>
      </c>
      <c r="D42" s="48">
        <v>91354.9</v>
      </c>
    </row>
    <row r="43" spans="1:5" s="99" customFormat="1" ht="38.25" x14ac:dyDescent="0.2">
      <c r="A43" s="61" t="s">
        <v>425</v>
      </c>
      <c r="B43" s="71" t="s">
        <v>728</v>
      </c>
      <c r="C43" s="48">
        <v>13867</v>
      </c>
      <c r="D43" s="48">
        <v>13867</v>
      </c>
    </row>
    <row r="44" spans="1:5" s="99" customFormat="1" ht="27" x14ac:dyDescent="0.2">
      <c r="A44" s="326" t="s">
        <v>426</v>
      </c>
      <c r="B44" s="70" t="s">
        <v>391</v>
      </c>
      <c r="C44" s="109">
        <f>C45+C46+C47+C48+C49+C50+C51+C52+C53+C54</f>
        <v>36573.9</v>
      </c>
      <c r="D44" s="109">
        <f>D45+D46+D47+D48+D49+D50+D51+D52+D53+D54</f>
        <v>37630</v>
      </c>
    </row>
    <row r="45" spans="1:5" s="99" customFormat="1" ht="38.25" x14ac:dyDescent="0.2">
      <c r="A45" s="61" t="s">
        <v>594</v>
      </c>
      <c r="B45" s="71" t="s">
        <v>546</v>
      </c>
      <c r="C45" s="110"/>
      <c r="D45" s="110"/>
    </row>
    <row r="46" spans="1:5" s="99" customFormat="1" ht="51" x14ac:dyDescent="0.2">
      <c r="A46" s="61" t="s">
        <v>593</v>
      </c>
      <c r="B46" s="7" t="s">
        <v>592</v>
      </c>
      <c r="C46" s="48">
        <v>1926.9</v>
      </c>
      <c r="D46" s="48">
        <v>1943.6</v>
      </c>
    </row>
    <row r="47" spans="1:5" s="99" customFormat="1" ht="38.25" x14ac:dyDescent="0.2">
      <c r="A47" s="61" t="s">
        <v>466</v>
      </c>
      <c r="B47" s="7" t="s">
        <v>467</v>
      </c>
      <c r="C47" s="48">
        <v>9291</v>
      </c>
      <c r="D47" s="48">
        <v>9280.4</v>
      </c>
    </row>
    <row r="48" spans="1:5" s="323" customFormat="1" ht="38.25" x14ac:dyDescent="0.2">
      <c r="A48" s="61" t="s">
        <v>984</v>
      </c>
      <c r="B48" s="237" t="s">
        <v>922</v>
      </c>
      <c r="C48" s="48"/>
      <c r="D48" s="48"/>
    </row>
    <row r="49" spans="1:8" s="99" customFormat="1" ht="25.5" x14ac:dyDescent="0.2">
      <c r="A49" s="61" t="s">
        <v>448</v>
      </c>
      <c r="B49" s="71" t="s">
        <v>731</v>
      </c>
      <c r="C49" s="48"/>
      <c r="D49" s="48"/>
    </row>
    <row r="50" spans="1:8" s="99" customFormat="1" ht="25.5" x14ac:dyDescent="0.2">
      <c r="A50" s="61" t="s">
        <v>596</v>
      </c>
      <c r="B50" s="71" t="s">
        <v>595</v>
      </c>
      <c r="C50" s="48"/>
      <c r="D50" s="48"/>
    </row>
    <row r="51" spans="1:8" s="99" customFormat="1" ht="25.5" x14ac:dyDescent="0.2">
      <c r="A51" s="61" t="s">
        <v>450</v>
      </c>
      <c r="B51" s="7" t="s">
        <v>732</v>
      </c>
      <c r="C51" s="48">
        <v>4420</v>
      </c>
      <c r="D51" s="48">
        <v>4420</v>
      </c>
    </row>
    <row r="52" spans="1:8" s="99" customFormat="1" ht="25.5" x14ac:dyDescent="0.2">
      <c r="A52" s="61" t="s">
        <v>670</v>
      </c>
      <c r="B52" s="7" t="s">
        <v>985</v>
      </c>
      <c r="C52" s="48">
        <v>2070</v>
      </c>
      <c r="D52" s="48">
        <v>2070</v>
      </c>
    </row>
    <row r="53" spans="1:8" s="99" customFormat="1" ht="25.5" x14ac:dyDescent="0.2">
      <c r="A53" s="61" t="s">
        <v>597</v>
      </c>
      <c r="B53" s="7" t="s">
        <v>986</v>
      </c>
      <c r="C53" s="48">
        <v>0</v>
      </c>
      <c r="D53" s="48">
        <v>0</v>
      </c>
    </row>
    <row r="54" spans="1:8" s="99" customFormat="1" x14ac:dyDescent="0.2">
      <c r="A54" s="61" t="s">
        <v>427</v>
      </c>
      <c r="B54" s="71" t="s">
        <v>388</v>
      </c>
      <c r="C54" s="48">
        <f t="shared" ref="C54:D54" si="11">SUM(C55:C59)</f>
        <v>18866</v>
      </c>
      <c r="D54" s="48">
        <f t="shared" si="11"/>
        <v>19916</v>
      </c>
      <c r="H54" s="99" t="s">
        <v>22</v>
      </c>
    </row>
    <row r="55" spans="1:8" s="99" customFormat="1" ht="63.75" x14ac:dyDescent="0.2">
      <c r="A55" s="61"/>
      <c r="B55" s="71" t="s">
        <v>729</v>
      </c>
      <c r="C55" s="48">
        <v>13867</v>
      </c>
      <c r="D55" s="48">
        <v>13867</v>
      </c>
    </row>
    <row r="56" spans="1:8" s="99" customFormat="1" ht="51" x14ac:dyDescent="0.2">
      <c r="A56" s="61"/>
      <c r="B56" s="72" t="s">
        <v>730</v>
      </c>
      <c r="C56" s="48">
        <v>1114</v>
      </c>
      <c r="D56" s="48">
        <v>1114</v>
      </c>
    </row>
    <row r="57" spans="1:8" s="99" customFormat="1" ht="25.5" x14ac:dyDescent="0.2">
      <c r="A57" s="61"/>
      <c r="B57" s="71" t="s">
        <v>916</v>
      </c>
      <c r="C57" s="48">
        <v>2480</v>
      </c>
      <c r="D57" s="48">
        <v>2480</v>
      </c>
    </row>
    <row r="58" spans="1:8" s="99" customFormat="1" ht="25.5" x14ac:dyDescent="0.2">
      <c r="A58" s="326"/>
      <c r="B58" s="71" t="s">
        <v>733</v>
      </c>
      <c r="C58" s="48">
        <v>1405</v>
      </c>
      <c r="D58" s="48">
        <v>1405</v>
      </c>
    </row>
    <row r="59" spans="1:8" s="99" customFormat="1" ht="25.5" x14ac:dyDescent="0.2">
      <c r="A59" s="61"/>
      <c r="B59" s="237" t="s">
        <v>921</v>
      </c>
      <c r="C59" s="48"/>
      <c r="D59" s="48">
        <v>1050</v>
      </c>
    </row>
    <row r="60" spans="1:8" s="99" customFormat="1" x14ac:dyDescent="0.2">
      <c r="A60" s="41" t="s">
        <v>428</v>
      </c>
      <c r="B60" s="235" t="s">
        <v>392</v>
      </c>
      <c r="C60" s="108">
        <f t="shared" ref="C60:D60" si="12">C61+C62+C63+C81+C82+C83+C84+C85+C86</f>
        <v>437214.5</v>
      </c>
      <c r="D60" s="108">
        <f t="shared" si="12"/>
        <v>517083.2</v>
      </c>
    </row>
    <row r="61" spans="1:8" s="99" customFormat="1" ht="38.25" x14ac:dyDescent="0.2">
      <c r="A61" s="61" t="s">
        <v>429</v>
      </c>
      <c r="B61" s="12" t="s">
        <v>738</v>
      </c>
      <c r="C61" s="48">
        <v>40</v>
      </c>
      <c r="D61" s="48">
        <v>40</v>
      </c>
    </row>
    <row r="62" spans="1:8" s="99" customFormat="1" ht="25.5" x14ac:dyDescent="0.2">
      <c r="A62" s="61" t="s">
        <v>430</v>
      </c>
      <c r="B62" s="73" t="s">
        <v>917</v>
      </c>
      <c r="C62" s="110">
        <v>3678</v>
      </c>
      <c r="D62" s="110">
        <v>3678</v>
      </c>
    </row>
    <row r="63" spans="1:8" s="99" customFormat="1" ht="25.5" x14ac:dyDescent="0.2">
      <c r="A63" s="61" t="s">
        <v>431</v>
      </c>
      <c r="B63" s="73" t="s">
        <v>389</v>
      </c>
      <c r="C63" s="48">
        <f t="shared" ref="C63:D63" si="13">SUM(C65:C80)</f>
        <v>408498.8</v>
      </c>
      <c r="D63" s="48">
        <f t="shared" si="13"/>
        <v>487205.3</v>
      </c>
    </row>
    <row r="64" spans="1:8" s="99" customFormat="1" ht="127.5" x14ac:dyDescent="0.2">
      <c r="A64" s="61"/>
      <c r="B64" s="73" t="s">
        <v>734</v>
      </c>
      <c r="C64" s="48">
        <f t="shared" ref="C64:D64" si="14">C65+C66</f>
        <v>363255.8</v>
      </c>
      <c r="D64" s="48">
        <f t="shared" si="14"/>
        <v>441962.3</v>
      </c>
    </row>
    <row r="65" spans="1:4" s="99" customFormat="1" ht="63.75" x14ac:dyDescent="0.2">
      <c r="A65" s="61"/>
      <c r="B65" s="73" t="s">
        <v>55</v>
      </c>
      <c r="C65" s="48">
        <v>266237</v>
      </c>
      <c r="D65" s="48">
        <v>306254.3</v>
      </c>
    </row>
    <row r="66" spans="1:4" s="99" customFormat="1" ht="25.5" x14ac:dyDescent="0.2">
      <c r="A66" s="61"/>
      <c r="B66" s="73" t="s">
        <v>379</v>
      </c>
      <c r="C66" s="48">
        <v>97018.8</v>
      </c>
      <c r="D66" s="48">
        <v>135708</v>
      </c>
    </row>
    <row r="67" spans="1:4" s="99" customFormat="1" ht="102" hidden="1" x14ac:dyDescent="0.2">
      <c r="A67" s="61"/>
      <c r="B67" s="73" t="s">
        <v>747</v>
      </c>
      <c r="C67" s="48">
        <v>17156</v>
      </c>
      <c r="D67" s="48">
        <v>17156</v>
      </c>
    </row>
    <row r="68" spans="1:4" s="99" customFormat="1" ht="25.5" hidden="1" x14ac:dyDescent="0.2">
      <c r="A68" s="61"/>
      <c r="B68" s="73" t="s">
        <v>742</v>
      </c>
      <c r="C68" s="48">
        <v>217</v>
      </c>
      <c r="D68" s="48">
        <v>217</v>
      </c>
    </row>
    <row r="69" spans="1:4" s="99" customFormat="1" ht="25.5" x14ac:dyDescent="0.2">
      <c r="A69" s="61"/>
      <c r="B69" s="123" t="s">
        <v>57</v>
      </c>
      <c r="C69" s="48">
        <v>5126</v>
      </c>
      <c r="D69" s="48">
        <v>5126</v>
      </c>
    </row>
    <row r="70" spans="1:4" s="99" customFormat="1" ht="25.5" x14ac:dyDescent="0.2">
      <c r="A70" s="61"/>
      <c r="B70" s="73" t="s">
        <v>455</v>
      </c>
      <c r="C70" s="48"/>
      <c r="D70" s="48"/>
    </row>
    <row r="71" spans="1:4" s="99" customFormat="1" ht="51" x14ac:dyDescent="0.2">
      <c r="A71" s="61"/>
      <c r="B71" s="12" t="s">
        <v>456</v>
      </c>
      <c r="C71" s="48">
        <v>1505</v>
      </c>
      <c r="D71" s="48">
        <v>1505</v>
      </c>
    </row>
    <row r="72" spans="1:4" s="52" customFormat="1" ht="38.25" x14ac:dyDescent="0.2">
      <c r="A72" s="61"/>
      <c r="B72" s="73" t="s">
        <v>740</v>
      </c>
      <c r="C72" s="48">
        <v>1212</v>
      </c>
      <c r="D72" s="48">
        <v>1212</v>
      </c>
    </row>
    <row r="73" spans="1:4" s="99" customFormat="1" ht="38.25" x14ac:dyDescent="0.2">
      <c r="A73" s="61"/>
      <c r="B73" s="73" t="s">
        <v>741</v>
      </c>
      <c r="C73" s="48">
        <v>1105</v>
      </c>
      <c r="D73" s="48">
        <v>1105</v>
      </c>
    </row>
    <row r="74" spans="1:4" s="99" customFormat="1" ht="25.5" x14ac:dyDescent="0.2">
      <c r="A74" s="61"/>
      <c r="B74" s="73" t="s">
        <v>737</v>
      </c>
      <c r="C74" s="48">
        <v>1355</v>
      </c>
      <c r="D74" s="48">
        <v>1355</v>
      </c>
    </row>
    <row r="75" spans="1:4" ht="51" x14ac:dyDescent="0.2">
      <c r="A75" s="61"/>
      <c r="B75" s="124" t="s">
        <v>739</v>
      </c>
      <c r="C75" s="48">
        <v>3985</v>
      </c>
      <c r="D75" s="48">
        <v>3985</v>
      </c>
    </row>
    <row r="76" spans="1:4" ht="39" customHeight="1" x14ac:dyDescent="0.2">
      <c r="A76" s="61"/>
      <c r="B76" s="72" t="s">
        <v>744</v>
      </c>
      <c r="C76" s="48">
        <v>444</v>
      </c>
      <c r="D76" s="48">
        <v>444</v>
      </c>
    </row>
    <row r="77" spans="1:4" ht="30.75" customHeight="1" x14ac:dyDescent="0.2">
      <c r="A77" s="61"/>
      <c r="B77" s="12" t="s">
        <v>735</v>
      </c>
      <c r="C77" s="48">
        <v>2617</v>
      </c>
      <c r="D77" s="48">
        <v>2617</v>
      </c>
    </row>
    <row r="78" spans="1:4" ht="33.75" customHeight="1" x14ac:dyDescent="0.2">
      <c r="A78" s="61"/>
      <c r="B78" s="125" t="s">
        <v>745</v>
      </c>
      <c r="C78" s="48">
        <v>3439</v>
      </c>
      <c r="D78" s="48">
        <v>3439</v>
      </c>
    </row>
    <row r="79" spans="1:4" ht="66.75" customHeight="1" x14ac:dyDescent="0.2">
      <c r="A79" s="61"/>
      <c r="B79" s="71" t="s">
        <v>911</v>
      </c>
      <c r="C79" s="48">
        <v>4182</v>
      </c>
      <c r="D79" s="48">
        <v>4182</v>
      </c>
    </row>
    <row r="80" spans="1:4" ht="72" customHeight="1" x14ac:dyDescent="0.2">
      <c r="A80" s="61"/>
      <c r="B80" s="12" t="s">
        <v>919</v>
      </c>
      <c r="C80" s="48">
        <v>2900</v>
      </c>
      <c r="D80" s="48">
        <v>2900</v>
      </c>
    </row>
    <row r="81" spans="1:4" ht="37.5" customHeight="1" x14ac:dyDescent="0.2">
      <c r="A81" s="61" t="s">
        <v>644</v>
      </c>
      <c r="B81" s="72" t="s">
        <v>920</v>
      </c>
      <c r="C81" s="48">
        <v>16340</v>
      </c>
      <c r="D81" s="48">
        <v>16340</v>
      </c>
    </row>
    <row r="82" spans="1:4" s="99" customFormat="1" ht="42" hidden="1" customHeight="1" x14ac:dyDescent="0.2">
      <c r="A82" s="61" t="s">
        <v>644</v>
      </c>
      <c r="B82" s="72" t="s">
        <v>746</v>
      </c>
      <c r="C82" s="48"/>
      <c r="D82" s="48"/>
    </row>
    <row r="83" spans="1:4" ht="61.5" hidden="1" customHeight="1" x14ac:dyDescent="0.2">
      <c r="A83" s="61" t="s">
        <v>468</v>
      </c>
      <c r="B83" s="72" t="s">
        <v>748</v>
      </c>
      <c r="C83" s="48"/>
      <c r="D83" s="48"/>
    </row>
    <row r="84" spans="1:4" ht="57" customHeight="1" x14ac:dyDescent="0.2">
      <c r="A84" s="61" t="s">
        <v>432</v>
      </c>
      <c r="B84" s="125" t="s">
        <v>749</v>
      </c>
      <c r="C84" s="48">
        <v>4027.7</v>
      </c>
      <c r="D84" s="48">
        <v>5189.8999999999996</v>
      </c>
    </row>
    <row r="85" spans="1:4" ht="45.75" customHeight="1" x14ac:dyDescent="0.2">
      <c r="A85" s="61" t="s">
        <v>433</v>
      </c>
      <c r="B85" s="126" t="s">
        <v>743</v>
      </c>
      <c r="C85" s="48">
        <v>130</v>
      </c>
      <c r="D85" s="48">
        <v>130</v>
      </c>
    </row>
    <row r="86" spans="1:4" ht="36.75" customHeight="1" x14ac:dyDescent="0.2">
      <c r="A86" s="61" t="s">
        <v>434</v>
      </c>
      <c r="B86" s="72" t="s">
        <v>736</v>
      </c>
      <c r="C86" s="48">
        <v>4500</v>
      </c>
      <c r="D86" s="48">
        <v>4500</v>
      </c>
    </row>
    <row r="87" spans="1:4" ht="42" customHeight="1" x14ac:dyDescent="0.2">
      <c r="A87" s="41" t="s">
        <v>435</v>
      </c>
      <c r="B87" s="69" t="s">
        <v>59</v>
      </c>
      <c r="C87" s="108">
        <f>SUM(C88:C94)</f>
        <v>35045.599999999999</v>
      </c>
      <c r="D87" s="108">
        <f t="shared" ref="D87" si="15">SUM(D88:D94)</f>
        <v>35491.599999999999</v>
      </c>
    </row>
    <row r="88" spans="1:4" ht="32.25" customHeight="1" x14ac:dyDescent="0.2">
      <c r="A88" s="61" t="s">
        <v>436</v>
      </c>
      <c r="B88" s="71" t="s">
        <v>60</v>
      </c>
      <c r="C88" s="48">
        <v>3019</v>
      </c>
      <c r="D88" s="48">
        <v>3465</v>
      </c>
    </row>
    <row r="89" spans="1:4" ht="32.25" hidden="1" customHeight="1" x14ac:dyDescent="0.2">
      <c r="A89" s="61" t="s">
        <v>641</v>
      </c>
      <c r="B89" s="73" t="s">
        <v>575</v>
      </c>
      <c r="C89" s="48">
        <v>29685.599999999999</v>
      </c>
      <c r="D89" s="48">
        <v>29685.599999999999</v>
      </c>
    </row>
    <row r="90" spans="1:4" ht="21.75" customHeight="1" x14ac:dyDescent="0.2">
      <c r="A90" s="61" t="s">
        <v>685</v>
      </c>
      <c r="B90" s="73" t="s">
        <v>686</v>
      </c>
      <c r="C90" s="110">
        <v>804</v>
      </c>
      <c r="D90" s="110">
        <v>804</v>
      </c>
    </row>
    <row r="91" spans="1:4" ht="58.5" customHeight="1" x14ac:dyDescent="0.2">
      <c r="A91" s="61" t="s">
        <v>463</v>
      </c>
      <c r="B91" s="73" t="s">
        <v>912</v>
      </c>
      <c r="C91" s="48"/>
      <c r="D91" s="48"/>
    </row>
    <row r="92" spans="1:4" ht="59.25" customHeight="1" x14ac:dyDescent="0.2">
      <c r="A92" s="61" t="s">
        <v>463</v>
      </c>
      <c r="B92" s="73" t="s">
        <v>751</v>
      </c>
      <c r="C92" s="48">
        <v>986</v>
      </c>
      <c r="D92" s="48">
        <v>986</v>
      </c>
    </row>
    <row r="93" spans="1:4" ht="113.25" hidden="1" customHeight="1" x14ac:dyDescent="0.2">
      <c r="A93" s="61" t="s">
        <v>463</v>
      </c>
      <c r="B93" s="73" t="s">
        <v>750</v>
      </c>
      <c r="C93" s="48"/>
      <c r="D93" s="48"/>
    </row>
    <row r="94" spans="1:4" ht="59.25" customHeight="1" x14ac:dyDescent="0.2">
      <c r="A94" s="61" t="s">
        <v>463</v>
      </c>
      <c r="B94" s="72" t="s">
        <v>913</v>
      </c>
      <c r="C94" s="48">
        <v>551</v>
      </c>
      <c r="D94" s="48">
        <v>551</v>
      </c>
    </row>
    <row r="95" spans="1:4" ht="44.25" hidden="1" customHeight="1" x14ac:dyDescent="0.2">
      <c r="A95" s="61" t="s">
        <v>661</v>
      </c>
      <c r="B95" s="72" t="s">
        <v>662</v>
      </c>
      <c r="C95" s="48">
        <v>0</v>
      </c>
      <c r="D95" s="48">
        <v>0</v>
      </c>
    </row>
    <row r="96" spans="1:4" ht="44.25" hidden="1" customHeight="1" x14ac:dyDescent="0.2">
      <c r="A96" s="41" t="s">
        <v>663</v>
      </c>
      <c r="B96" s="199" t="s">
        <v>664</v>
      </c>
      <c r="C96" s="108"/>
      <c r="D96" s="108"/>
    </row>
    <row r="97" spans="1:4" ht="70.5" hidden="1" customHeight="1" x14ac:dyDescent="0.2">
      <c r="A97" s="61" t="s">
        <v>665</v>
      </c>
      <c r="B97" s="12" t="s">
        <v>666</v>
      </c>
      <c r="C97" s="48"/>
      <c r="D97" s="48"/>
    </row>
    <row r="98" spans="1:4" ht="60" hidden="1" customHeight="1" x14ac:dyDescent="0.2">
      <c r="A98" s="61" t="s">
        <v>470</v>
      </c>
      <c r="B98" s="12" t="s">
        <v>471</v>
      </c>
      <c r="C98" s="48">
        <v>0</v>
      </c>
      <c r="D98" s="48">
        <v>0</v>
      </c>
    </row>
    <row r="99" spans="1:4" ht="44.25" hidden="1" customHeight="1" x14ac:dyDescent="0.2">
      <c r="A99" s="41" t="s">
        <v>472</v>
      </c>
      <c r="B99" s="195" t="s">
        <v>473</v>
      </c>
      <c r="C99" s="101"/>
      <c r="D99" s="101"/>
    </row>
    <row r="100" spans="1:4" s="99" customFormat="1" ht="42.75" hidden="1" customHeight="1" x14ac:dyDescent="0.2">
      <c r="A100" s="61" t="s">
        <v>914</v>
      </c>
      <c r="B100" s="72" t="s">
        <v>915</v>
      </c>
      <c r="C100" s="48"/>
      <c r="D100" s="48"/>
    </row>
    <row r="101" spans="1:4" ht="38.25" hidden="1" x14ac:dyDescent="0.2">
      <c r="A101" s="61" t="s">
        <v>464</v>
      </c>
      <c r="B101" s="72" t="s">
        <v>465</v>
      </c>
      <c r="C101" s="48"/>
      <c r="D101" s="48"/>
    </row>
    <row r="102" spans="1:4" ht="42" customHeight="1" x14ac:dyDescent="0.2">
      <c r="A102" s="41"/>
      <c r="B102" s="67" t="s">
        <v>61</v>
      </c>
      <c r="C102" s="108">
        <f t="shared" ref="C102:D102" si="16">C39+C12</f>
        <v>740733.9</v>
      </c>
      <c r="D102" s="108">
        <f t="shared" si="16"/>
        <v>840916.7</v>
      </c>
    </row>
    <row r="106" spans="1:4" s="111" customFormat="1" x14ac:dyDescent="0.2">
      <c r="A106" s="65"/>
      <c r="B106" s="201"/>
      <c r="C106" s="47"/>
      <c r="D106" s="47"/>
    </row>
    <row r="107" spans="1:4" s="111" customFormat="1" x14ac:dyDescent="0.2">
      <c r="A107" s="65"/>
      <c r="B107" s="201"/>
      <c r="C107" s="47"/>
      <c r="D107" s="47"/>
    </row>
    <row r="108" spans="1:4" s="111" customFormat="1" x14ac:dyDescent="0.2">
      <c r="A108" s="65"/>
      <c r="B108" s="201"/>
      <c r="C108" s="47"/>
      <c r="D108" s="47"/>
    </row>
    <row r="109" spans="1:4" s="111" customFormat="1" x14ac:dyDescent="0.2">
      <c r="A109" s="65"/>
      <c r="B109" s="201"/>
      <c r="C109" s="47"/>
      <c r="D109" s="47"/>
    </row>
    <row r="110" spans="1:4" s="111" customFormat="1" x14ac:dyDescent="0.2">
      <c r="A110" s="65"/>
      <c r="B110" s="201"/>
      <c r="C110" s="47"/>
      <c r="D110" s="47"/>
    </row>
    <row r="111" spans="1:4" s="111" customFormat="1" x14ac:dyDescent="0.2">
      <c r="A111" s="65"/>
      <c r="B111" s="201"/>
      <c r="C111" s="47"/>
      <c r="D111" s="47"/>
    </row>
    <row r="112" spans="1:4" s="111" customFormat="1" x14ac:dyDescent="0.2">
      <c r="A112" s="65"/>
      <c r="B112" s="201"/>
      <c r="C112" s="47"/>
      <c r="D112" s="47"/>
    </row>
    <row r="113" spans="1:4" s="111" customFormat="1" x14ac:dyDescent="0.2">
      <c r="A113" s="65"/>
      <c r="B113" s="201"/>
      <c r="C113" s="47"/>
      <c r="D113" s="47"/>
    </row>
    <row r="114" spans="1:4" s="111" customFormat="1" x14ac:dyDescent="0.2">
      <c r="A114" s="65"/>
      <c r="B114" s="201"/>
      <c r="C114" s="47"/>
      <c r="D114" s="47"/>
    </row>
    <row r="115" spans="1:4" s="111" customFormat="1" x14ac:dyDescent="0.2">
      <c r="A115" s="65"/>
      <c r="B115" s="201"/>
      <c r="C115" s="47"/>
      <c r="D115" s="47"/>
    </row>
    <row r="116" spans="1:4" s="111" customFormat="1" x14ac:dyDescent="0.2">
      <c r="A116" s="65"/>
      <c r="B116" s="201"/>
      <c r="C116" s="47"/>
      <c r="D116" s="47"/>
    </row>
    <row r="117" spans="1:4" s="111" customFormat="1" x14ac:dyDescent="0.2">
      <c r="A117" s="65"/>
      <c r="B117" s="201"/>
      <c r="C117" s="47"/>
      <c r="D117" s="47"/>
    </row>
    <row r="118" spans="1:4" s="111" customFormat="1" x14ac:dyDescent="0.2">
      <c r="A118" s="65"/>
      <c r="B118" s="201"/>
      <c r="C118" s="47"/>
      <c r="D118" s="47"/>
    </row>
    <row r="119" spans="1:4" s="111" customFormat="1" x14ac:dyDescent="0.2">
      <c r="A119" s="65"/>
      <c r="B119" s="201"/>
      <c r="C119" s="47"/>
      <c r="D119" s="47"/>
    </row>
    <row r="120" spans="1:4" s="111" customFormat="1" x14ac:dyDescent="0.2">
      <c r="A120" s="65"/>
      <c r="B120" s="201"/>
      <c r="C120" s="47"/>
      <c r="D120" s="47"/>
    </row>
    <row r="121" spans="1:4" s="111" customFormat="1" x14ac:dyDescent="0.2">
      <c r="A121" s="65"/>
      <c r="B121" s="201"/>
      <c r="C121" s="47"/>
      <c r="D121" s="47"/>
    </row>
    <row r="122" spans="1:4" s="111" customFormat="1" x14ac:dyDescent="0.2">
      <c r="A122" s="65"/>
      <c r="B122" s="201"/>
      <c r="C122" s="47"/>
      <c r="D122" s="47"/>
    </row>
    <row r="123" spans="1:4" s="111" customFormat="1" x14ac:dyDescent="0.2">
      <c r="A123" s="65"/>
      <c r="B123" s="201"/>
      <c r="C123" s="47"/>
      <c r="D123" s="47"/>
    </row>
    <row r="124" spans="1:4" s="111" customFormat="1" x14ac:dyDescent="0.2">
      <c r="A124" s="65"/>
      <c r="B124" s="201"/>
      <c r="C124" s="47"/>
      <c r="D124" s="47"/>
    </row>
    <row r="125" spans="1:4" s="111" customFormat="1" x14ac:dyDescent="0.2">
      <c r="A125" s="65"/>
      <c r="B125" s="201"/>
      <c r="C125" s="47"/>
      <c r="D125" s="47"/>
    </row>
    <row r="126" spans="1:4" s="111" customFormat="1" x14ac:dyDescent="0.2">
      <c r="A126" s="65"/>
      <c r="B126" s="201"/>
      <c r="C126" s="47"/>
      <c r="D126" s="47"/>
    </row>
    <row r="127" spans="1:4" s="111" customFormat="1" x14ac:dyDescent="0.2">
      <c r="A127" s="65"/>
      <c r="B127" s="201"/>
      <c r="C127" s="47"/>
      <c r="D127" s="47"/>
    </row>
    <row r="128" spans="1:4" s="111" customFormat="1" x14ac:dyDescent="0.2">
      <c r="A128" s="65"/>
      <c r="B128" s="201"/>
      <c r="C128" s="47"/>
      <c r="D128" s="47"/>
    </row>
    <row r="129" spans="1:4" s="111" customFormat="1" x14ac:dyDescent="0.2">
      <c r="A129" s="65"/>
      <c r="B129" s="201"/>
      <c r="C129" s="47"/>
      <c r="D129" s="47"/>
    </row>
    <row r="130" spans="1:4" s="111" customFormat="1" x14ac:dyDescent="0.2">
      <c r="A130" s="65"/>
      <c r="B130" s="201"/>
      <c r="C130" s="47"/>
      <c r="D130" s="47"/>
    </row>
    <row r="131" spans="1:4" s="111" customFormat="1" x14ac:dyDescent="0.2">
      <c r="A131" s="65"/>
      <c r="B131" s="201"/>
      <c r="C131" s="47"/>
      <c r="D131" s="47"/>
    </row>
    <row r="132" spans="1:4" s="111" customFormat="1" x14ac:dyDescent="0.2">
      <c r="A132" s="65"/>
      <c r="B132" s="201"/>
      <c r="C132" s="47"/>
      <c r="D132" s="47"/>
    </row>
    <row r="133" spans="1:4" s="111" customFormat="1" x14ac:dyDescent="0.2">
      <c r="A133" s="65"/>
      <c r="B133" s="201"/>
      <c r="C133" s="47"/>
      <c r="D133" s="47"/>
    </row>
    <row r="134" spans="1:4" s="111" customFormat="1" x14ac:dyDescent="0.2">
      <c r="A134" s="65"/>
      <c r="B134" s="201"/>
      <c r="C134" s="47"/>
      <c r="D134" s="47"/>
    </row>
    <row r="135" spans="1:4" s="111" customFormat="1" x14ac:dyDescent="0.2">
      <c r="A135" s="65"/>
      <c r="B135" s="201"/>
      <c r="C135" s="47"/>
      <c r="D135" s="47"/>
    </row>
    <row r="136" spans="1:4" s="111" customFormat="1" x14ac:dyDescent="0.2">
      <c r="A136" s="65"/>
      <c r="B136" s="201"/>
      <c r="C136" s="47"/>
      <c r="D136" s="47"/>
    </row>
    <row r="137" spans="1:4" s="111" customFormat="1" x14ac:dyDescent="0.2">
      <c r="A137" s="65"/>
      <c r="B137" s="201"/>
      <c r="C137" s="47"/>
      <c r="D137" s="47"/>
    </row>
    <row r="138" spans="1:4" s="111" customFormat="1" x14ac:dyDescent="0.2">
      <c r="A138" s="65"/>
      <c r="B138" s="201"/>
      <c r="C138" s="47"/>
      <c r="D138" s="47"/>
    </row>
    <row r="139" spans="1:4" s="111" customFormat="1" x14ac:dyDescent="0.2">
      <c r="A139" s="65"/>
      <c r="B139" s="201"/>
      <c r="C139" s="47"/>
      <c r="D139" s="47"/>
    </row>
    <row r="140" spans="1:4" s="111" customFormat="1" x14ac:dyDescent="0.2">
      <c r="A140" s="65"/>
      <c r="B140" s="201"/>
      <c r="C140" s="47"/>
      <c r="D140" s="47"/>
    </row>
    <row r="141" spans="1:4" s="111" customFormat="1" x14ac:dyDescent="0.2">
      <c r="A141" s="65"/>
      <c r="B141" s="201"/>
      <c r="C141" s="47"/>
      <c r="D141" s="47"/>
    </row>
    <row r="142" spans="1:4" s="111" customFormat="1" x14ac:dyDescent="0.2">
      <c r="A142" s="65"/>
      <c r="B142" s="201"/>
      <c r="C142" s="47"/>
      <c r="D142" s="47"/>
    </row>
    <row r="143" spans="1:4" s="111" customFormat="1" x14ac:dyDescent="0.2">
      <c r="A143" s="65"/>
      <c r="B143" s="201"/>
      <c r="C143" s="47"/>
      <c r="D143" s="47"/>
    </row>
    <row r="144" spans="1:4" s="111" customFormat="1" x14ac:dyDescent="0.2">
      <c r="A144" s="65"/>
      <c r="B144" s="201"/>
      <c r="C144" s="47"/>
      <c r="D144" s="47"/>
    </row>
    <row r="145" spans="1:4" s="111" customFormat="1" x14ac:dyDescent="0.2">
      <c r="A145" s="65"/>
      <c r="B145" s="201"/>
      <c r="C145" s="47"/>
      <c r="D145" s="47"/>
    </row>
    <row r="146" spans="1:4" s="111" customFormat="1" x14ac:dyDescent="0.2">
      <c r="A146" s="65"/>
      <c r="B146" s="201"/>
      <c r="C146" s="47"/>
      <c r="D146" s="47"/>
    </row>
    <row r="147" spans="1:4" s="111" customFormat="1" x14ac:dyDescent="0.2">
      <c r="A147" s="65"/>
      <c r="B147" s="201"/>
      <c r="C147" s="47"/>
      <c r="D147" s="47"/>
    </row>
    <row r="148" spans="1:4" s="111" customFormat="1" x14ac:dyDescent="0.2">
      <c r="A148" s="65"/>
      <c r="B148" s="201"/>
      <c r="C148" s="47"/>
      <c r="D148" s="47"/>
    </row>
    <row r="149" spans="1:4" s="111" customFormat="1" x14ac:dyDescent="0.2">
      <c r="A149" s="65"/>
      <c r="B149" s="201"/>
      <c r="C149" s="47"/>
      <c r="D149" s="47"/>
    </row>
    <row r="150" spans="1:4" s="111" customFormat="1" x14ac:dyDescent="0.2">
      <c r="A150" s="65"/>
      <c r="B150" s="201"/>
      <c r="C150" s="47"/>
      <c r="D150" s="47"/>
    </row>
    <row r="151" spans="1:4" s="111" customFormat="1" x14ac:dyDescent="0.2">
      <c r="A151" s="65"/>
      <c r="B151" s="201"/>
      <c r="C151" s="47"/>
      <c r="D151" s="47"/>
    </row>
    <row r="152" spans="1:4" s="111" customFormat="1" x14ac:dyDescent="0.2">
      <c r="A152" s="65"/>
      <c r="B152" s="201"/>
      <c r="C152" s="47"/>
      <c r="D152" s="47"/>
    </row>
    <row r="153" spans="1:4" s="111" customFormat="1" x14ac:dyDescent="0.2">
      <c r="A153" s="65"/>
      <c r="B153" s="201"/>
      <c r="C153" s="47"/>
      <c r="D153" s="47"/>
    </row>
    <row r="154" spans="1:4" s="111" customFormat="1" x14ac:dyDescent="0.2">
      <c r="A154" s="65"/>
      <c r="B154" s="201"/>
      <c r="C154" s="47"/>
      <c r="D154" s="47"/>
    </row>
    <row r="155" spans="1:4" s="111" customFormat="1" x14ac:dyDescent="0.2">
      <c r="A155" s="65"/>
      <c r="B155" s="201"/>
      <c r="C155" s="47"/>
      <c r="D155" s="47"/>
    </row>
    <row r="156" spans="1:4" s="111" customFormat="1" x14ac:dyDescent="0.2">
      <c r="A156" s="65"/>
      <c r="B156" s="201"/>
      <c r="C156" s="47"/>
      <c r="D156" s="47"/>
    </row>
    <row r="157" spans="1:4" s="111" customFormat="1" x14ac:dyDescent="0.2">
      <c r="A157" s="65"/>
      <c r="B157" s="201"/>
      <c r="C157" s="47"/>
      <c r="D157" s="47"/>
    </row>
    <row r="158" spans="1:4" s="111" customFormat="1" x14ac:dyDescent="0.2">
      <c r="A158" s="65"/>
      <c r="B158" s="201"/>
      <c r="C158" s="47"/>
      <c r="D158" s="47"/>
    </row>
    <row r="159" spans="1:4" s="111" customFormat="1" x14ac:dyDescent="0.2">
      <c r="A159" s="65"/>
      <c r="B159" s="201"/>
      <c r="C159" s="47"/>
      <c r="D159" s="47"/>
    </row>
    <row r="160" spans="1:4" s="111" customFormat="1" x14ac:dyDescent="0.2">
      <c r="A160" s="65"/>
      <c r="B160" s="201"/>
      <c r="C160" s="47"/>
      <c r="D160" s="47"/>
    </row>
    <row r="161" spans="1:4" s="111" customFormat="1" x14ac:dyDescent="0.2">
      <c r="A161" s="65"/>
      <c r="B161" s="201"/>
      <c r="C161" s="47"/>
      <c r="D161" s="47"/>
    </row>
    <row r="162" spans="1:4" s="111" customFormat="1" x14ac:dyDescent="0.2">
      <c r="A162" s="65"/>
      <c r="B162" s="201"/>
      <c r="C162" s="47"/>
      <c r="D162" s="47"/>
    </row>
    <row r="163" spans="1:4" s="111" customFormat="1" x14ac:dyDescent="0.2">
      <c r="A163" s="65"/>
      <c r="B163" s="201"/>
      <c r="C163" s="47"/>
      <c r="D163" s="47"/>
    </row>
    <row r="164" spans="1:4" s="111" customFormat="1" x14ac:dyDescent="0.2">
      <c r="A164" s="65"/>
      <c r="B164" s="201"/>
      <c r="C164" s="47"/>
      <c r="D164" s="47"/>
    </row>
    <row r="165" spans="1:4" s="111" customFormat="1" x14ac:dyDescent="0.2">
      <c r="A165" s="65"/>
      <c r="B165" s="201"/>
      <c r="C165" s="47"/>
      <c r="D165" s="47"/>
    </row>
    <row r="166" spans="1:4" s="111" customFormat="1" x14ac:dyDescent="0.2">
      <c r="A166" s="65"/>
      <c r="B166" s="201"/>
      <c r="C166" s="47"/>
      <c r="D166" s="47"/>
    </row>
    <row r="167" spans="1:4" s="111" customFormat="1" x14ac:dyDescent="0.2">
      <c r="A167" s="65"/>
      <c r="B167" s="201"/>
      <c r="C167" s="47"/>
      <c r="D167" s="47"/>
    </row>
    <row r="168" spans="1:4" s="111" customFormat="1" x14ac:dyDescent="0.2">
      <c r="A168" s="65"/>
      <c r="B168" s="201"/>
      <c r="C168" s="47"/>
      <c r="D168" s="47"/>
    </row>
    <row r="169" spans="1:4" s="111" customFormat="1" x14ac:dyDescent="0.2">
      <c r="A169" s="65"/>
      <c r="B169" s="201"/>
      <c r="C169" s="47"/>
      <c r="D169" s="47"/>
    </row>
    <row r="170" spans="1:4" s="111" customFormat="1" x14ac:dyDescent="0.2">
      <c r="A170" s="65"/>
      <c r="B170" s="201"/>
      <c r="C170" s="47"/>
      <c r="D170" s="47"/>
    </row>
    <row r="171" spans="1:4" s="111" customFormat="1" x14ac:dyDescent="0.2">
      <c r="A171" s="65"/>
      <c r="B171" s="201"/>
      <c r="C171" s="47"/>
      <c r="D171" s="47"/>
    </row>
    <row r="172" spans="1:4" s="111" customFormat="1" x14ac:dyDescent="0.2">
      <c r="A172" s="65"/>
      <c r="B172" s="201"/>
      <c r="C172" s="47"/>
      <c r="D172" s="47"/>
    </row>
    <row r="173" spans="1:4" s="111" customFormat="1" x14ac:dyDescent="0.2">
      <c r="A173" s="65"/>
      <c r="B173" s="201"/>
      <c r="C173" s="47"/>
      <c r="D173" s="47"/>
    </row>
    <row r="174" spans="1:4" s="111" customFormat="1" x14ac:dyDescent="0.2">
      <c r="A174" s="65"/>
      <c r="B174" s="201"/>
      <c r="C174" s="47"/>
      <c r="D174" s="47"/>
    </row>
    <row r="175" spans="1:4" s="111" customFormat="1" x14ac:dyDescent="0.2">
      <c r="A175" s="65"/>
      <c r="B175" s="201"/>
      <c r="C175" s="47"/>
      <c r="D175" s="47"/>
    </row>
    <row r="176" spans="1:4" s="111" customFormat="1" x14ac:dyDescent="0.2">
      <c r="A176" s="65"/>
      <c r="B176" s="201"/>
      <c r="C176" s="47"/>
      <c r="D176" s="47"/>
    </row>
    <row r="177" spans="1:4" s="111" customFormat="1" x14ac:dyDescent="0.2">
      <c r="A177" s="65"/>
      <c r="B177" s="201"/>
      <c r="C177" s="47"/>
      <c r="D177" s="47"/>
    </row>
    <row r="178" spans="1:4" s="111" customFormat="1" x14ac:dyDescent="0.2">
      <c r="A178" s="65"/>
      <c r="B178" s="201"/>
      <c r="C178" s="47"/>
      <c r="D178" s="47"/>
    </row>
    <row r="179" spans="1:4" s="111" customFormat="1" x14ac:dyDescent="0.2">
      <c r="A179" s="65"/>
      <c r="B179" s="201"/>
      <c r="C179" s="47"/>
      <c r="D179" s="47"/>
    </row>
    <row r="180" spans="1:4" s="111" customFormat="1" x14ac:dyDescent="0.2">
      <c r="A180" s="65"/>
      <c r="B180" s="201"/>
      <c r="C180" s="47"/>
      <c r="D180" s="47"/>
    </row>
    <row r="181" spans="1:4" s="111" customFormat="1" x14ac:dyDescent="0.2">
      <c r="A181" s="65"/>
      <c r="B181" s="201"/>
      <c r="C181" s="47"/>
      <c r="D181" s="47"/>
    </row>
    <row r="182" spans="1:4" s="111" customFormat="1" x14ac:dyDescent="0.2">
      <c r="A182" s="65"/>
      <c r="B182" s="201"/>
      <c r="C182" s="47"/>
      <c r="D182" s="47"/>
    </row>
    <row r="183" spans="1:4" s="111" customFormat="1" x14ac:dyDescent="0.2">
      <c r="A183" s="65"/>
      <c r="B183" s="201"/>
      <c r="C183" s="47"/>
      <c r="D183" s="47"/>
    </row>
    <row r="184" spans="1:4" s="111" customFormat="1" x14ac:dyDescent="0.2">
      <c r="A184" s="65"/>
      <c r="B184" s="201"/>
      <c r="C184" s="47"/>
      <c r="D184" s="47"/>
    </row>
    <row r="185" spans="1:4" s="111" customFormat="1" x14ac:dyDescent="0.2">
      <c r="A185" s="65"/>
      <c r="B185" s="201"/>
      <c r="C185" s="47"/>
      <c r="D185" s="47"/>
    </row>
    <row r="186" spans="1:4" s="111" customFormat="1" x14ac:dyDescent="0.2">
      <c r="A186" s="65"/>
      <c r="B186" s="201"/>
      <c r="C186" s="47"/>
      <c r="D186" s="47"/>
    </row>
    <row r="187" spans="1:4" s="111" customFormat="1" x14ac:dyDescent="0.2">
      <c r="A187" s="65"/>
      <c r="B187" s="201"/>
      <c r="C187" s="47"/>
      <c r="D187" s="47"/>
    </row>
    <row r="188" spans="1:4" s="111" customFormat="1" x14ac:dyDescent="0.2">
      <c r="A188" s="65"/>
      <c r="B188" s="201"/>
      <c r="C188" s="47"/>
      <c r="D188" s="47"/>
    </row>
    <row r="189" spans="1:4" s="111" customFormat="1" x14ac:dyDescent="0.2">
      <c r="A189" s="65"/>
      <c r="B189" s="201"/>
      <c r="C189" s="47"/>
      <c r="D189" s="47"/>
    </row>
    <row r="190" spans="1:4" s="111" customFormat="1" x14ac:dyDescent="0.2">
      <c r="A190" s="65"/>
      <c r="B190" s="201"/>
      <c r="C190" s="47"/>
      <c r="D190" s="47"/>
    </row>
    <row r="191" spans="1:4" s="111" customFormat="1" x14ac:dyDescent="0.2">
      <c r="A191" s="65"/>
      <c r="B191" s="201"/>
      <c r="C191" s="47"/>
      <c r="D191" s="47"/>
    </row>
    <row r="192" spans="1:4" s="111" customFormat="1" x14ac:dyDescent="0.2">
      <c r="A192" s="65"/>
      <c r="B192" s="201"/>
      <c r="C192" s="47"/>
      <c r="D192" s="47"/>
    </row>
    <row r="193" spans="1:4" s="111" customFormat="1" x14ac:dyDescent="0.2">
      <c r="A193" s="65"/>
      <c r="B193" s="201"/>
      <c r="C193" s="47"/>
      <c r="D193" s="47"/>
    </row>
    <row r="194" spans="1:4" s="111" customFormat="1" x14ac:dyDescent="0.2">
      <c r="A194" s="65"/>
      <c r="B194" s="201"/>
      <c r="C194" s="47"/>
      <c r="D194" s="47"/>
    </row>
    <row r="195" spans="1:4" s="111" customFormat="1" x14ac:dyDescent="0.2">
      <c r="A195" s="65"/>
      <c r="B195" s="201"/>
      <c r="C195" s="47"/>
      <c r="D195" s="47"/>
    </row>
    <row r="196" spans="1:4" s="111" customFormat="1" x14ac:dyDescent="0.2">
      <c r="A196" s="65"/>
      <c r="B196" s="201"/>
      <c r="C196" s="47"/>
      <c r="D196" s="47"/>
    </row>
    <row r="197" spans="1:4" s="111" customFormat="1" x14ac:dyDescent="0.2">
      <c r="A197" s="65"/>
      <c r="B197" s="201"/>
      <c r="C197" s="47"/>
      <c r="D197" s="47"/>
    </row>
    <row r="198" spans="1:4" s="111" customFormat="1" x14ac:dyDescent="0.2">
      <c r="A198" s="65"/>
      <c r="B198" s="201"/>
      <c r="C198" s="47"/>
      <c r="D198" s="47"/>
    </row>
    <row r="199" spans="1:4" s="111" customFormat="1" x14ac:dyDescent="0.2">
      <c r="A199" s="65"/>
      <c r="B199" s="201"/>
      <c r="C199" s="47"/>
      <c r="D199" s="47"/>
    </row>
    <row r="200" spans="1:4" s="111" customFormat="1" x14ac:dyDescent="0.2">
      <c r="A200" s="65"/>
      <c r="B200" s="201"/>
      <c r="C200" s="47"/>
      <c r="D200" s="47"/>
    </row>
    <row r="201" spans="1:4" s="111" customFormat="1" x14ac:dyDescent="0.2">
      <c r="A201" s="65"/>
      <c r="B201" s="201"/>
      <c r="C201" s="47"/>
      <c r="D201" s="47"/>
    </row>
    <row r="202" spans="1:4" s="111" customFormat="1" x14ac:dyDescent="0.2">
      <c r="A202" s="65"/>
      <c r="B202" s="201"/>
      <c r="C202" s="47"/>
      <c r="D202" s="47"/>
    </row>
    <row r="203" spans="1:4" s="111" customFormat="1" x14ac:dyDescent="0.2">
      <c r="A203" s="65"/>
      <c r="B203" s="201"/>
      <c r="C203" s="47"/>
      <c r="D203" s="47"/>
    </row>
    <row r="204" spans="1:4" s="111" customFormat="1" x14ac:dyDescent="0.2">
      <c r="A204" s="65"/>
      <c r="B204" s="201"/>
      <c r="C204" s="47"/>
      <c r="D204" s="47"/>
    </row>
    <row r="205" spans="1:4" s="111" customFormat="1" x14ac:dyDescent="0.2">
      <c r="A205" s="65"/>
      <c r="B205" s="201"/>
      <c r="C205" s="47"/>
      <c r="D205" s="47"/>
    </row>
    <row r="206" spans="1:4" s="111" customFormat="1" x14ac:dyDescent="0.2">
      <c r="A206" s="65"/>
      <c r="B206" s="201"/>
      <c r="C206" s="47"/>
      <c r="D206" s="47"/>
    </row>
    <row r="207" spans="1:4" s="111" customFormat="1" x14ac:dyDescent="0.2">
      <c r="A207" s="65"/>
      <c r="B207" s="201"/>
      <c r="C207" s="47"/>
      <c r="D207" s="47"/>
    </row>
    <row r="208" spans="1:4" s="111" customFormat="1" x14ac:dyDescent="0.2">
      <c r="A208" s="65"/>
      <c r="B208" s="201"/>
      <c r="C208" s="47"/>
      <c r="D208" s="47"/>
    </row>
    <row r="209" spans="1:4" s="111" customFormat="1" x14ac:dyDescent="0.2">
      <c r="A209" s="65"/>
      <c r="B209" s="201"/>
      <c r="C209" s="47"/>
      <c r="D209" s="47"/>
    </row>
    <row r="210" spans="1:4" s="111" customFormat="1" x14ac:dyDescent="0.2">
      <c r="A210" s="65"/>
      <c r="B210" s="201"/>
      <c r="C210" s="47"/>
      <c r="D210" s="47"/>
    </row>
    <row r="211" spans="1:4" s="111" customFormat="1" x14ac:dyDescent="0.2">
      <c r="A211" s="65"/>
      <c r="B211" s="201"/>
      <c r="C211" s="47"/>
      <c r="D211" s="47"/>
    </row>
    <row r="212" spans="1:4" s="111" customFormat="1" x14ac:dyDescent="0.2">
      <c r="A212" s="65"/>
      <c r="B212" s="201"/>
      <c r="C212" s="47"/>
      <c r="D212" s="47"/>
    </row>
    <row r="213" spans="1:4" s="111" customFormat="1" x14ac:dyDescent="0.2">
      <c r="A213" s="65"/>
      <c r="B213" s="201"/>
      <c r="C213" s="47"/>
      <c r="D213" s="47"/>
    </row>
    <row r="214" spans="1:4" s="111" customFormat="1" x14ac:dyDescent="0.2">
      <c r="A214" s="65"/>
      <c r="B214" s="201"/>
      <c r="C214" s="47"/>
      <c r="D214" s="47"/>
    </row>
    <row r="215" spans="1:4" s="111" customFormat="1" x14ac:dyDescent="0.2">
      <c r="A215" s="65"/>
      <c r="B215" s="201"/>
      <c r="C215" s="47"/>
      <c r="D215" s="47"/>
    </row>
    <row r="216" spans="1:4" s="111" customFormat="1" x14ac:dyDescent="0.2">
      <c r="A216" s="65"/>
      <c r="B216" s="201"/>
      <c r="C216" s="47"/>
      <c r="D216" s="47"/>
    </row>
    <row r="217" spans="1:4" s="111" customFormat="1" x14ac:dyDescent="0.2">
      <c r="A217" s="65"/>
      <c r="B217" s="201"/>
      <c r="C217" s="47"/>
      <c r="D217" s="47"/>
    </row>
    <row r="218" spans="1:4" s="111" customFormat="1" x14ac:dyDescent="0.2">
      <c r="A218" s="65"/>
      <c r="B218" s="201"/>
      <c r="C218" s="47"/>
      <c r="D218" s="47"/>
    </row>
    <row r="219" spans="1:4" s="111" customFormat="1" x14ac:dyDescent="0.2">
      <c r="A219" s="65"/>
      <c r="B219" s="201"/>
      <c r="C219" s="47"/>
      <c r="D219" s="47"/>
    </row>
    <row r="220" spans="1:4" s="111" customFormat="1" x14ac:dyDescent="0.2">
      <c r="A220" s="65"/>
      <c r="B220" s="201"/>
      <c r="C220" s="47"/>
      <c r="D220" s="47"/>
    </row>
    <row r="221" spans="1:4" s="111" customFormat="1" x14ac:dyDescent="0.2">
      <c r="A221" s="65"/>
      <c r="B221" s="201"/>
      <c r="C221" s="47"/>
      <c r="D221" s="47"/>
    </row>
    <row r="222" spans="1:4" s="111" customFormat="1" x14ac:dyDescent="0.2">
      <c r="A222" s="65"/>
      <c r="B222" s="201"/>
      <c r="C222" s="47"/>
      <c r="D222" s="47"/>
    </row>
    <row r="223" spans="1:4" s="111" customFormat="1" x14ac:dyDescent="0.2">
      <c r="A223" s="65"/>
      <c r="B223" s="201"/>
      <c r="C223" s="47"/>
      <c r="D223" s="47"/>
    </row>
    <row r="224" spans="1:4" s="111" customFormat="1" x14ac:dyDescent="0.2">
      <c r="A224" s="65"/>
      <c r="B224" s="201"/>
      <c r="C224" s="47"/>
      <c r="D224" s="47"/>
    </row>
    <row r="225" spans="1:4" s="111" customFormat="1" x14ac:dyDescent="0.2">
      <c r="A225" s="65"/>
      <c r="B225" s="201"/>
      <c r="C225" s="47"/>
      <c r="D225" s="47"/>
    </row>
    <row r="226" spans="1:4" s="111" customFormat="1" x14ac:dyDescent="0.2">
      <c r="A226" s="65"/>
      <c r="B226" s="201"/>
      <c r="C226" s="47"/>
      <c r="D226" s="47"/>
    </row>
    <row r="227" spans="1:4" s="111" customFormat="1" x14ac:dyDescent="0.2">
      <c r="A227" s="65"/>
      <c r="B227" s="201"/>
      <c r="C227" s="47"/>
      <c r="D227" s="47"/>
    </row>
    <row r="228" spans="1:4" s="111" customFormat="1" x14ac:dyDescent="0.2">
      <c r="A228" s="65"/>
      <c r="B228" s="201"/>
      <c r="C228" s="47"/>
      <c r="D228" s="47"/>
    </row>
    <row r="229" spans="1:4" s="111" customFormat="1" x14ac:dyDescent="0.2">
      <c r="A229" s="65"/>
      <c r="B229" s="201"/>
      <c r="C229" s="47"/>
      <c r="D229" s="47"/>
    </row>
    <row r="230" spans="1:4" s="111" customFormat="1" x14ac:dyDescent="0.2">
      <c r="A230" s="65"/>
      <c r="B230" s="201"/>
      <c r="C230" s="47"/>
      <c r="D230" s="47"/>
    </row>
    <row r="231" spans="1:4" s="111" customFormat="1" x14ac:dyDescent="0.2">
      <c r="A231" s="65"/>
      <c r="B231" s="201"/>
      <c r="C231" s="47"/>
      <c r="D231" s="47"/>
    </row>
    <row r="232" spans="1:4" s="111" customFormat="1" x14ac:dyDescent="0.2">
      <c r="A232" s="65"/>
      <c r="B232" s="201"/>
      <c r="C232" s="47"/>
      <c r="D232" s="47"/>
    </row>
    <row r="233" spans="1:4" s="111" customFormat="1" x14ac:dyDescent="0.2">
      <c r="A233" s="65"/>
      <c r="B233" s="201"/>
      <c r="C233" s="47"/>
      <c r="D233" s="47"/>
    </row>
    <row r="234" spans="1:4" s="111" customFormat="1" x14ac:dyDescent="0.2">
      <c r="A234" s="65"/>
      <c r="B234" s="201"/>
      <c r="C234" s="47"/>
      <c r="D234" s="47"/>
    </row>
    <row r="235" spans="1:4" s="111" customFormat="1" x14ac:dyDescent="0.2">
      <c r="A235" s="65"/>
      <c r="B235" s="201"/>
      <c r="C235" s="47"/>
      <c r="D235" s="47"/>
    </row>
    <row r="236" spans="1:4" s="111" customFormat="1" x14ac:dyDescent="0.2">
      <c r="A236" s="65"/>
      <c r="B236" s="201"/>
      <c r="C236" s="47"/>
      <c r="D236" s="47"/>
    </row>
    <row r="237" spans="1:4" s="111" customFormat="1" x14ac:dyDescent="0.2">
      <c r="A237" s="65"/>
      <c r="B237" s="201"/>
      <c r="C237" s="47"/>
      <c r="D237" s="47"/>
    </row>
    <row r="238" spans="1:4" s="111" customFormat="1" x14ac:dyDescent="0.2">
      <c r="A238" s="65"/>
      <c r="B238" s="201"/>
      <c r="C238" s="47"/>
      <c r="D238" s="47"/>
    </row>
    <row r="239" spans="1:4" s="111" customFormat="1" x14ac:dyDescent="0.2">
      <c r="A239" s="65"/>
      <c r="B239" s="201"/>
      <c r="C239" s="47"/>
      <c r="D239" s="47"/>
    </row>
    <row r="240" spans="1:4" s="111" customFormat="1" x14ac:dyDescent="0.2">
      <c r="A240" s="65"/>
      <c r="B240" s="201"/>
      <c r="C240" s="47"/>
      <c r="D240" s="47"/>
    </row>
    <row r="241" spans="1:4" s="111" customFormat="1" x14ac:dyDescent="0.2">
      <c r="A241" s="65"/>
      <c r="B241" s="201"/>
      <c r="C241" s="47"/>
      <c r="D241" s="47"/>
    </row>
    <row r="242" spans="1:4" s="111" customFormat="1" x14ac:dyDescent="0.2">
      <c r="A242" s="65"/>
      <c r="B242" s="201"/>
      <c r="C242" s="47"/>
      <c r="D242" s="47"/>
    </row>
    <row r="243" spans="1:4" s="111" customFormat="1" x14ac:dyDescent="0.2">
      <c r="A243" s="65"/>
      <c r="B243" s="201"/>
      <c r="C243" s="47"/>
      <c r="D243" s="47"/>
    </row>
    <row r="244" spans="1:4" s="111" customFormat="1" x14ac:dyDescent="0.2">
      <c r="A244" s="65"/>
      <c r="B244" s="201"/>
      <c r="C244" s="47"/>
      <c r="D244" s="47"/>
    </row>
    <row r="245" spans="1:4" s="111" customFormat="1" x14ac:dyDescent="0.2">
      <c r="A245" s="65"/>
      <c r="B245" s="201"/>
      <c r="C245" s="47"/>
      <c r="D245" s="47"/>
    </row>
    <row r="246" spans="1:4" s="111" customFormat="1" x14ac:dyDescent="0.2">
      <c r="A246" s="65"/>
      <c r="B246" s="201"/>
      <c r="C246" s="47"/>
      <c r="D246" s="47"/>
    </row>
    <row r="247" spans="1:4" s="111" customFormat="1" x14ac:dyDescent="0.2">
      <c r="A247" s="65"/>
      <c r="B247" s="201"/>
      <c r="C247" s="47"/>
      <c r="D247" s="47"/>
    </row>
    <row r="248" spans="1:4" s="111" customFormat="1" x14ac:dyDescent="0.2">
      <c r="A248" s="65"/>
      <c r="B248" s="201"/>
      <c r="C248" s="47"/>
      <c r="D248" s="47"/>
    </row>
    <row r="249" spans="1:4" s="111" customFormat="1" x14ac:dyDescent="0.2">
      <c r="A249" s="65"/>
      <c r="B249" s="201"/>
      <c r="C249" s="47"/>
      <c r="D249" s="47"/>
    </row>
    <row r="250" spans="1:4" s="111" customFormat="1" x14ac:dyDescent="0.2">
      <c r="A250" s="65"/>
      <c r="B250" s="201"/>
      <c r="C250" s="47"/>
      <c r="D250" s="47"/>
    </row>
    <row r="251" spans="1:4" s="111" customFormat="1" x14ac:dyDescent="0.2">
      <c r="A251" s="65"/>
      <c r="B251" s="201"/>
      <c r="C251" s="47"/>
      <c r="D251" s="47"/>
    </row>
    <row r="252" spans="1:4" s="111" customFormat="1" x14ac:dyDescent="0.2">
      <c r="A252" s="65"/>
      <c r="B252" s="201"/>
      <c r="C252" s="47"/>
      <c r="D252" s="47"/>
    </row>
    <row r="253" spans="1:4" s="111" customFormat="1" x14ac:dyDescent="0.2">
      <c r="A253" s="65"/>
      <c r="B253" s="201"/>
      <c r="C253" s="47"/>
      <c r="D253" s="47"/>
    </row>
    <row r="254" spans="1:4" s="111" customFormat="1" x14ac:dyDescent="0.2">
      <c r="A254" s="65"/>
      <c r="B254" s="201"/>
      <c r="C254" s="47"/>
      <c r="D254" s="47"/>
    </row>
    <row r="255" spans="1:4" s="111" customFormat="1" x14ac:dyDescent="0.2">
      <c r="A255" s="65"/>
      <c r="B255" s="201"/>
      <c r="C255" s="47"/>
      <c r="D255" s="47"/>
    </row>
    <row r="256" spans="1:4" s="111" customFormat="1" x14ac:dyDescent="0.2">
      <c r="A256" s="65"/>
      <c r="B256" s="201"/>
      <c r="C256" s="47"/>
      <c r="D256" s="47"/>
    </row>
    <row r="257" spans="1:4" s="111" customFormat="1" x14ac:dyDescent="0.2">
      <c r="A257" s="65"/>
      <c r="B257" s="201"/>
      <c r="C257" s="47"/>
      <c r="D257" s="47"/>
    </row>
    <row r="258" spans="1:4" s="111" customFormat="1" x14ac:dyDescent="0.2">
      <c r="A258" s="65"/>
      <c r="B258" s="201"/>
      <c r="C258" s="47"/>
      <c r="D258" s="47"/>
    </row>
    <row r="259" spans="1:4" s="111" customFormat="1" x14ac:dyDescent="0.2">
      <c r="A259" s="65"/>
      <c r="B259" s="201"/>
      <c r="C259" s="47"/>
      <c r="D259" s="47"/>
    </row>
    <row r="260" spans="1:4" s="111" customFormat="1" x14ac:dyDescent="0.2">
      <c r="A260" s="65"/>
      <c r="B260" s="201"/>
      <c r="C260" s="47"/>
      <c r="D260" s="47"/>
    </row>
    <row r="261" spans="1:4" s="111" customFormat="1" x14ac:dyDescent="0.2">
      <c r="A261" s="65"/>
      <c r="B261" s="201"/>
      <c r="C261" s="47"/>
      <c r="D261" s="47"/>
    </row>
    <row r="262" spans="1:4" s="111" customFormat="1" x14ac:dyDescent="0.2">
      <c r="A262" s="65"/>
      <c r="B262" s="201"/>
      <c r="C262" s="47"/>
      <c r="D262" s="47"/>
    </row>
    <row r="263" spans="1:4" s="111" customFormat="1" x14ac:dyDescent="0.2">
      <c r="A263" s="65"/>
      <c r="B263" s="201"/>
      <c r="C263" s="47"/>
      <c r="D263" s="47"/>
    </row>
    <row r="264" spans="1:4" s="111" customFormat="1" x14ac:dyDescent="0.2">
      <c r="A264" s="65"/>
      <c r="B264" s="201"/>
      <c r="C264" s="47"/>
      <c r="D264" s="47"/>
    </row>
    <row r="265" spans="1:4" s="111" customFormat="1" x14ac:dyDescent="0.2">
      <c r="A265" s="65"/>
      <c r="B265" s="201"/>
      <c r="C265" s="47"/>
      <c r="D265" s="47"/>
    </row>
    <row r="266" spans="1:4" s="111" customFormat="1" x14ac:dyDescent="0.2">
      <c r="A266" s="65"/>
      <c r="B266" s="201"/>
      <c r="C266" s="47"/>
      <c r="D266" s="47"/>
    </row>
    <row r="267" spans="1:4" s="111" customFormat="1" x14ac:dyDescent="0.2">
      <c r="A267" s="65"/>
      <c r="B267" s="201"/>
      <c r="C267" s="47"/>
      <c r="D267" s="47"/>
    </row>
    <row r="268" spans="1:4" s="111" customFormat="1" x14ac:dyDescent="0.2">
      <c r="A268" s="65"/>
      <c r="B268" s="201"/>
      <c r="C268" s="47"/>
      <c r="D268" s="47"/>
    </row>
    <row r="269" spans="1:4" s="111" customFormat="1" x14ac:dyDescent="0.2">
      <c r="A269" s="65"/>
      <c r="B269" s="201"/>
      <c r="C269" s="47"/>
      <c r="D269" s="47"/>
    </row>
    <row r="270" spans="1:4" s="111" customFormat="1" x14ac:dyDescent="0.2">
      <c r="A270" s="65"/>
      <c r="B270" s="201"/>
      <c r="C270" s="47"/>
      <c r="D270" s="47"/>
    </row>
    <row r="271" spans="1:4" s="111" customFormat="1" x14ac:dyDescent="0.2">
      <c r="A271" s="65"/>
      <c r="B271" s="201"/>
      <c r="C271" s="47"/>
      <c r="D271" s="47"/>
    </row>
    <row r="272" spans="1:4" s="111" customFormat="1" x14ac:dyDescent="0.2">
      <c r="A272" s="65"/>
      <c r="B272" s="201"/>
      <c r="C272" s="47"/>
      <c r="D272" s="47"/>
    </row>
    <row r="273" spans="1:4" s="111" customFormat="1" x14ac:dyDescent="0.2">
      <c r="A273" s="65"/>
      <c r="B273" s="201"/>
      <c r="C273" s="47"/>
      <c r="D273" s="47"/>
    </row>
    <row r="274" spans="1:4" s="111" customFormat="1" x14ac:dyDescent="0.2">
      <c r="A274" s="65"/>
      <c r="B274" s="201"/>
      <c r="C274" s="47"/>
      <c r="D274" s="47"/>
    </row>
    <row r="275" spans="1:4" s="111" customFormat="1" x14ac:dyDescent="0.2">
      <c r="A275" s="65"/>
      <c r="B275" s="201"/>
      <c r="C275" s="47"/>
      <c r="D275" s="47"/>
    </row>
    <row r="276" spans="1:4" s="111" customFormat="1" x14ac:dyDescent="0.2">
      <c r="A276" s="65"/>
      <c r="B276" s="201"/>
      <c r="C276" s="47"/>
      <c r="D276" s="47"/>
    </row>
    <row r="277" spans="1:4" s="111" customFormat="1" x14ac:dyDescent="0.2">
      <c r="A277" s="65"/>
      <c r="B277" s="201"/>
      <c r="C277" s="47"/>
      <c r="D277" s="47"/>
    </row>
    <row r="278" spans="1:4" s="111" customFormat="1" x14ac:dyDescent="0.2">
      <c r="A278" s="65"/>
      <c r="B278" s="201"/>
      <c r="C278" s="47"/>
      <c r="D278" s="47"/>
    </row>
    <row r="279" spans="1:4" s="111" customFormat="1" x14ac:dyDescent="0.2">
      <c r="A279" s="65"/>
      <c r="B279" s="201"/>
      <c r="C279" s="47"/>
      <c r="D279" s="47"/>
    </row>
    <row r="280" spans="1:4" s="111" customFormat="1" x14ac:dyDescent="0.2">
      <c r="A280" s="65"/>
      <c r="B280" s="201"/>
      <c r="C280" s="47"/>
      <c r="D280" s="47"/>
    </row>
    <row r="281" spans="1:4" s="111" customFormat="1" x14ac:dyDescent="0.2">
      <c r="A281" s="65"/>
      <c r="B281" s="201"/>
      <c r="C281" s="47"/>
      <c r="D281" s="47"/>
    </row>
    <row r="282" spans="1:4" s="111" customFormat="1" x14ac:dyDescent="0.2">
      <c r="A282" s="65"/>
      <c r="B282" s="201"/>
      <c r="C282" s="47"/>
      <c r="D282" s="47"/>
    </row>
    <row r="283" spans="1:4" s="111" customFormat="1" x14ac:dyDescent="0.2">
      <c r="A283" s="65"/>
      <c r="B283" s="201"/>
      <c r="C283" s="47"/>
      <c r="D283" s="47"/>
    </row>
    <row r="284" spans="1:4" s="111" customFormat="1" x14ac:dyDescent="0.2">
      <c r="A284" s="65"/>
      <c r="B284" s="201"/>
      <c r="C284" s="47"/>
      <c r="D284" s="47"/>
    </row>
    <row r="285" spans="1:4" s="111" customFormat="1" x14ac:dyDescent="0.2">
      <c r="A285" s="65"/>
      <c r="B285" s="201"/>
      <c r="C285" s="47"/>
      <c r="D285" s="47"/>
    </row>
    <row r="286" spans="1:4" s="111" customFormat="1" x14ac:dyDescent="0.2">
      <c r="A286" s="65"/>
      <c r="B286" s="201"/>
      <c r="C286" s="47"/>
      <c r="D286" s="47"/>
    </row>
    <row r="287" spans="1:4" s="111" customFormat="1" x14ac:dyDescent="0.2">
      <c r="A287" s="65"/>
      <c r="B287" s="201"/>
      <c r="C287" s="47"/>
      <c r="D287" s="47"/>
    </row>
    <row r="288" spans="1:4" s="111" customFormat="1" x14ac:dyDescent="0.2">
      <c r="A288" s="65"/>
      <c r="B288" s="201"/>
      <c r="C288" s="47"/>
      <c r="D288" s="47"/>
    </row>
    <row r="289" spans="1:4" s="111" customFormat="1" x14ac:dyDescent="0.2">
      <c r="A289" s="65"/>
      <c r="B289" s="201"/>
      <c r="C289" s="47"/>
      <c r="D289" s="47"/>
    </row>
    <row r="290" spans="1:4" s="111" customFormat="1" x14ac:dyDescent="0.2">
      <c r="A290" s="65"/>
      <c r="B290" s="201"/>
      <c r="C290" s="47"/>
      <c r="D290" s="47"/>
    </row>
    <row r="291" spans="1:4" s="111" customFormat="1" x14ac:dyDescent="0.2">
      <c r="A291" s="65"/>
      <c r="B291" s="201"/>
      <c r="C291" s="47"/>
      <c r="D291" s="47"/>
    </row>
    <row r="292" spans="1:4" s="111" customFormat="1" x14ac:dyDescent="0.2">
      <c r="A292" s="65"/>
      <c r="B292" s="201"/>
      <c r="C292" s="47"/>
      <c r="D292" s="47"/>
    </row>
    <row r="293" spans="1:4" s="111" customFormat="1" x14ac:dyDescent="0.2">
      <c r="A293" s="65"/>
      <c r="B293" s="201"/>
      <c r="C293" s="47"/>
      <c r="D293" s="47"/>
    </row>
    <row r="294" spans="1:4" s="111" customFormat="1" x14ac:dyDescent="0.2">
      <c r="A294" s="65"/>
      <c r="B294" s="201"/>
      <c r="C294" s="47"/>
      <c r="D294" s="47"/>
    </row>
    <row r="295" spans="1:4" s="111" customFormat="1" x14ac:dyDescent="0.2">
      <c r="A295" s="65"/>
      <c r="B295" s="201"/>
      <c r="C295" s="47"/>
      <c r="D295" s="47"/>
    </row>
    <row r="296" spans="1:4" s="111" customFormat="1" x14ac:dyDescent="0.2">
      <c r="A296" s="65"/>
      <c r="B296" s="201"/>
      <c r="C296" s="47"/>
      <c r="D296" s="47"/>
    </row>
    <row r="297" spans="1:4" s="111" customFormat="1" x14ac:dyDescent="0.2">
      <c r="A297" s="65"/>
      <c r="B297" s="201"/>
      <c r="C297" s="47"/>
      <c r="D297" s="47"/>
    </row>
    <row r="298" spans="1:4" s="111" customFormat="1" x14ac:dyDescent="0.2">
      <c r="A298" s="65"/>
      <c r="B298" s="201"/>
      <c r="C298" s="47"/>
      <c r="D298" s="47"/>
    </row>
    <row r="299" spans="1:4" s="111" customFormat="1" x14ac:dyDescent="0.2">
      <c r="A299" s="65"/>
      <c r="B299" s="201"/>
      <c r="C299" s="47"/>
      <c r="D299" s="47"/>
    </row>
    <row r="300" spans="1:4" s="111" customFormat="1" x14ac:dyDescent="0.2">
      <c r="A300" s="65"/>
      <c r="B300" s="201"/>
      <c r="C300" s="47"/>
      <c r="D300" s="47"/>
    </row>
    <row r="301" spans="1:4" s="111" customFormat="1" x14ac:dyDescent="0.2">
      <c r="A301" s="65"/>
      <c r="B301" s="201"/>
      <c r="C301" s="47"/>
      <c r="D301" s="47"/>
    </row>
    <row r="302" spans="1:4" s="111" customFormat="1" x14ac:dyDescent="0.2">
      <c r="A302" s="65"/>
      <c r="B302" s="201"/>
      <c r="C302" s="47"/>
      <c r="D302" s="47"/>
    </row>
    <row r="303" spans="1:4" s="111" customFormat="1" x14ac:dyDescent="0.2">
      <c r="A303" s="65"/>
      <c r="B303" s="201"/>
      <c r="C303" s="47"/>
      <c r="D303" s="47"/>
    </row>
    <row r="304" spans="1:4" s="111" customFormat="1" x14ac:dyDescent="0.2">
      <c r="A304" s="65"/>
      <c r="B304" s="201"/>
      <c r="C304" s="47"/>
      <c r="D304" s="47"/>
    </row>
    <row r="305" spans="1:4" s="111" customFormat="1" x14ac:dyDescent="0.2">
      <c r="A305" s="65"/>
      <c r="B305" s="201"/>
      <c r="C305" s="47"/>
      <c r="D305" s="47"/>
    </row>
    <row r="306" spans="1:4" s="111" customFormat="1" x14ac:dyDescent="0.2">
      <c r="A306" s="65"/>
      <c r="B306" s="201"/>
      <c r="C306" s="47"/>
      <c r="D306" s="47"/>
    </row>
    <row r="307" spans="1:4" s="111" customFormat="1" x14ac:dyDescent="0.2">
      <c r="A307" s="65"/>
      <c r="B307" s="201"/>
      <c r="C307" s="47"/>
      <c r="D307" s="47"/>
    </row>
  </sheetData>
  <mergeCells count="1">
    <mergeCell ref="A9:C9"/>
  </mergeCells>
  <pageMargins left="0.70866141732283472" right="0.70866141732283472" top="0.74803149606299213" bottom="0.74803149606299213" header="0.31496062992125984" footer="0.31496062992125984"/>
  <pageSetup paperSize="9" scale="53" fitToWidth="3" fitToHeight="3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0"/>
  <sheetViews>
    <sheetView view="pageBreakPreview" zoomScale="85" zoomScaleNormal="100" zoomScaleSheetLayoutView="85" workbookViewId="0">
      <selection activeCell="F42" sqref="F42"/>
    </sheetView>
  </sheetViews>
  <sheetFormatPr defaultRowHeight="11.25" x14ac:dyDescent="0.2"/>
  <cols>
    <col min="1" max="1" width="59.7109375" style="85" customWidth="1"/>
    <col min="2" max="2" width="7.140625" style="16" customWidth="1"/>
    <col min="3" max="3" width="11.5703125" style="17" customWidth="1"/>
    <col min="4" max="4" width="13.7109375" style="17" customWidth="1"/>
    <col min="5" max="5" width="9.5703125" style="17" customWidth="1"/>
    <col min="6" max="6" width="18.140625" style="25" customWidth="1"/>
    <col min="7" max="7" width="11" style="17" bestFit="1" customWidth="1"/>
    <col min="8" max="234" width="9.140625" style="17"/>
    <col min="235" max="235" width="57.140625" style="17" customWidth="1"/>
    <col min="236" max="236" width="4.7109375" style="17" customWidth="1"/>
    <col min="237" max="237" width="5.28515625" style="17" customWidth="1"/>
    <col min="238" max="238" width="3.7109375" style="17" customWidth="1"/>
    <col min="239" max="239" width="13.5703125" style="17" customWidth="1"/>
    <col min="240" max="240" width="7.42578125" style="17" bestFit="1" customWidth="1"/>
    <col min="241" max="241" width="10.28515625" style="17" bestFit="1" customWidth="1"/>
    <col min="242" max="242" width="8.28515625" style="17" customWidth="1"/>
    <col min="243" max="243" width="9.42578125" style="17" bestFit="1" customWidth="1"/>
    <col min="244" max="490" width="9.140625" style="17"/>
    <col min="491" max="491" width="57.140625" style="17" customWidth="1"/>
    <col min="492" max="492" width="4.7109375" style="17" customWidth="1"/>
    <col min="493" max="493" width="5.28515625" style="17" customWidth="1"/>
    <col min="494" max="494" width="3.7109375" style="17" customWidth="1"/>
    <col min="495" max="495" width="13.5703125" style="17" customWidth="1"/>
    <col min="496" max="496" width="7.42578125" style="17" bestFit="1" customWidth="1"/>
    <col min="497" max="497" width="10.28515625" style="17" bestFit="1" customWidth="1"/>
    <col min="498" max="498" width="8.28515625" style="17" customWidth="1"/>
    <col min="499" max="499" width="9.42578125" style="17" bestFit="1" customWidth="1"/>
    <col min="500" max="746" width="9.140625" style="17"/>
    <col min="747" max="747" width="57.140625" style="17" customWidth="1"/>
    <col min="748" max="748" width="4.7109375" style="17" customWidth="1"/>
    <col min="749" max="749" width="5.28515625" style="17" customWidth="1"/>
    <col min="750" max="750" width="3.7109375" style="17" customWidth="1"/>
    <col min="751" max="751" width="13.5703125" style="17" customWidth="1"/>
    <col min="752" max="752" width="7.42578125" style="17" bestFit="1" customWidth="1"/>
    <col min="753" max="753" width="10.28515625" style="17" bestFit="1" customWidth="1"/>
    <col min="754" max="754" width="8.28515625" style="17" customWidth="1"/>
    <col min="755" max="755" width="9.42578125" style="17" bestFit="1" customWidth="1"/>
    <col min="756" max="1002" width="9.140625" style="17"/>
    <col min="1003" max="1003" width="57.140625" style="17" customWidth="1"/>
    <col min="1004" max="1004" width="4.7109375" style="17" customWidth="1"/>
    <col min="1005" max="1005" width="5.28515625" style="17" customWidth="1"/>
    <col min="1006" max="1006" width="3.7109375" style="17" customWidth="1"/>
    <col min="1007" max="1007" width="13.5703125" style="17" customWidth="1"/>
    <col min="1008" max="1008" width="7.42578125" style="17" bestFit="1" customWidth="1"/>
    <col min="1009" max="1009" width="10.28515625" style="17" bestFit="1" customWidth="1"/>
    <col min="1010" max="1010" width="8.28515625" style="17" customWidth="1"/>
    <col min="1011" max="1011" width="9.42578125" style="17" bestFit="1" customWidth="1"/>
    <col min="1012" max="1258" width="9.140625" style="17"/>
    <col min="1259" max="1259" width="57.140625" style="17" customWidth="1"/>
    <col min="1260" max="1260" width="4.7109375" style="17" customWidth="1"/>
    <col min="1261" max="1261" width="5.28515625" style="17" customWidth="1"/>
    <col min="1262" max="1262" width="3.7109375" style="17" customWidth="1"/>
    <col min="1263" max="1263" width="13.5703125" style="17" customWidth="1"/>
    <col min="1264" max="1264" width="7.42578125" style="17" bestFit="1" customWidth="1"/>
    <col min="1265" max="1265" width="10.28515625" style="17" bestFit="1" customWidth="1"/>
    <col min="1266" max="1266" width="8.28515625" style="17" customWidth="1"/>
    <col min="1267" max="1267" width="9.42578125" style="17" bestFit="1" customWidth="1"/>
    <col min="1268" max="1514" width="9.140625" style="17"/>
    <col min="1515" max="1515" width="57.140625" style="17" customWidth="1"/>
    <col min="1516" max="1516" width="4.7109375" style="17" customWidth="1"/>
    <col min="1517" max="1517" width="5.28515625" style="17" customWidth="1"/>
    <col min="1518" max="1518" width="3.7109375" style="17" customWidth="1"/>
    <col min="1519" max="1519" width="13.5703125" style="17" customWidth="1"/>
    <col min="1520" max="1520" width="7.42578125" style="17" bestFit="1" customWidth="1"/>
    <col min="1521" max="1521" width="10.28515625" style="17" bestFit="1" customWidth="1"/>
    <col min="1522" max="1522" width="8.28515625" style="17" customWidth="1"/>
    <col min="1523" max="1523" width="9.42578125" style="17" bestFit="1" customWidth="1"/>
    <col min="1524" max="1770" width="9.140625" style="17"/>
    <col min="1771" max="1771" width="57.140625" style="17" customWidth="1"/>
    <col min="1772" max="1772" width="4.7109375" style="17" customWidth="1"/>
    <col min="1773" max="1773" width="5.28515625" style="17" customWidth="1"/>
    <col min="1774" max="1774" width="3.7109375" style="17" customWidth="1"/>
    <col min="1775" max="1775" width="13.5703125" style="17" customWidth="1"/>
    <col min="1776" max="1776" width="7.42578125" style="17" bestFit="1" customWidth="1"/>
    <col min="1777" max="1777" width="10.28515625" style="17" bestFit="1" customWidth="1"/>
    <col min="1778" max="1778" width="8.28515625" style="17" customWidth="1"/>
    <col min="1779" max="1779" width="9.42578125" style="17" bestFit="1" customWidth="1"/>
    <col min="1780" max="2026" width="9.140625" style="17"/>
    <col min="2027" max="2027" width="57.140625" style="17" customWidth="1"/>
    <col min="2028" max="2028" width="4.7109375" style="17" customWidth="1"/>
    <col min="2029" max="2029" width="5.28515625" style="17" customWidth="1"/>
    <col min="2030" max="2030" width="3.7109375" style="17" customWidth="1"/>
    <col min="2031" max="2031" width="13.5703125" style="17" customWidth="1"/>
    <col min="2032" max="2032" width="7.42578125" style="17" bestFit="1" customWidth="1"/>
    <col min="2033" max="2033" width="10.28515625" style="17" bestFit="1" customWidth="1"/>
    <col min="2034" max="2034" width="8.28515625" style="17" customWidth="1"/>
    <col min="2035" max="2035" width="9.42578125" style="17" bestFit="1" customWidth="1"/>
    <col min="2036" max="2282" width="9.140625" style="17"/>
    <col min="2283" max="2283" width="57.140625" style="17" customWidth="1"/>
    <col min="2284" max="2284" width="4.7109375" style="17" customWidth="1"/>
    <col min="2285" max="2285" width="5.28515625" style="17" customWidth="1"/>
    <col min="2286" max="2286" width="3.7109375" style="17" customWidth="1"/>
    <col min="2287" max="2287" width="13.5703125" style="17" customWidth="1"/>
    <col min="2288" max="2288" width="7.42578125" style="17" bestFit="1" customWidth="1"/>
    <col min="2289" max="2289" width="10.28515625" style="17" bestFit="1" customWidth="1"/>
    <col min="2290" max="2290" width="8.28515625" style="17" customWidth="1"/>
    <col min="2291" max="2291" width="9.42578125" style="17" bestFit="1" customWidth="1"/>
    <col min="2292" max="2538" width="9.140625" style="17"/>
    <col min="2539" max="2539" width="57.140625" style="17" customWidth="1"/>
    <col min="2540" max="2540" width="4.7109375" style="17" customWidth="1"/>
    <col min="2541" max="2541" width="5.28515625" style="17" customWidth="1"/>
    <col min="2542" max="2542" width="3.7109375" style="17" customWidth="1"/>
    <col min="2543" max="2543" width="13.5703125" style="17" customWidth="1"/>
    <col min="2544" max="2544" width="7.42578125" style="17" bestFit="1" customWidth="1"/>
    <col min="2545" max="2545" width="10.28515625" style="17" bestFit="1" customWidth="1"/>
    <col min="2546" max="2546" width="8.28515625" style="17" customWidth="1"/>
    <col min="2547" max="2547" width="9.42578125" style="17" bestFit="1" customWidth="1"/>
    <col min="2548" max="2794" width="9.140625" style="17"/>
    <col min="2795" max="2795" width="57.140625" style="17" customWidth="1"/>
    <col min="2796" max="2796" width="4.7109375" style="17" customWidth="1"/>
    <col min="2797" max="2797" width="5.28515625" style="17" customWidth="1"/>
    <col min="2798" max="2798" width="3.7109375" style="17" customWidth="1"/>
    <col min="2799" max="2799" width="13.5703125" style="17" customWidth="1"/>
    <col min="2800" max="2800" width="7.42578125" style="17" bestFit="1" customWidth="1"/>
    <col min="2801" max="2801" width="10.28515625" style="17" bestFit="1" customWidth="1"/>
    <col min="2802" max="2802" width="8.28515625" style="17" customWidth="1"/>
    <col min="2803" max="2803" width="9.42578125" style="17" bestFit="1" customWidth="1"/>
    <col min="2804" max="3050" width="9.140625" style="17"/>
    <col min="3051" max="3051" width="57.140625" style="17" customWidth="1"/>
    <col min="3052" max="3052" width="4.7109375" style="17" customWidth="1"/>
    <col min="3053" max="3053" width="5.28515625" style="17" customWidth="1"/>
    <col min="3054" max="3054" width="3.7109375" style="17" customWidth="1"/>
    <col min="3055" max="3055" width="13.5703125" style="17" customWidth="1"/>
    <col min="3056" max="3056" width="7.42578125" style="17" bestFit="1" customWidth="1"/>
    <col min="3057" max="3057" width="10.28515625" style="17" bestFit="1" customWidth="1"/>
    <col min="3058" max="3058" width="8.28515625" style="17" customWidth="1"/>
    <col min="3059" max="3059" width="9.42578125" style="17" bestFit="1" customWidth="1"/>
    <col min="3060" max="3306" width="9.140625" style="17"/>
    <col min="3307" max="3307" width="57.140625" style="17" customWidth="1"/>
    <col min="3308" max="3308" width="4.7109375" style="17" customWidth="1"/>
    <col min="3309" max="3309" width="5.28515625" style="17" customWidth="1"/>
    <col min="3310" max="3310" width="3.7109375" style="17" customWidth="1"/>
    <col min="3311" max="3311" width="13.5703125" style="17" customWidth="1"/>
    <col min="3312" max="3312" width="7.42578125" style="17" bestFit="1" customWidth="1"/>
    <col min="3313" max="3313" width="10.28515625" style="17" bestFit="1" customWidth="1"/>
    <col min="3314" max="3314" width="8.28515625" style="17" customWidth="1"/>
    <col min="3315" max="3315" width="9.42578125" style="17" bestFit="1" customWidth="1"/>
    <col min="3316" max="3562" width="9.140625" style="17"/>
    <col min="3563" max="3563" width="57.140625" style="17" customWidth="1"/>
    <col min="3564" max="3564" width="4.7109375" style="17" customWidth="1"/>
    <col min="3565" max="3565" width="5.28515625" style="17" customWidth="1"/>
    <col min="3566" max="3566" width="3.7109375" style="17" customWidth="1"/>
    <col min="3567" max="3567" width="13.5703125" style="17" customWidth="1"/>
    <col min="3568" max="3568" width="7.42578125" style="17" bestFit="1" customWidth="1"/>
    <col min="3569" max="3569" width="10.28515625" style="17" bestFit="1" customWidth="1"/>
    <col min="3570" max="3570" width="8.28515625" style="17" customWidth="1"/>
    <col min="3571" max="3571" width="9.42578125" style="17" bestFit="1" customWidth="1"/>
    <col min="3572" max="3818" width="9.140625" style="17"/>
    <col min="3819" max="3819" width="57.140625" style="17" customWidth="1"/>
    <col min="3820" max="3820" width="4.7109375" style="17" customWidth="1"/>
    <col min="3821" max="3821" width="5.28515625" style="17" customWidth="1"/>
    <col min="3822" max="3822" width="3.7109375" style="17" customWidth="1"/>
    <col min="3823" max="3823" width="13.5703125" style="17" customWidth="1"/>
    <col min="3824" max="3824" width="7.42578125" style="17" bestFit="1" customWidth="1"/>
    <col min="3825" max="3825" width="10.28515625" style="17" bestFit="1" customWidth="1"/>
    <col min="3826" max="3826" width="8.28515625" style="17" customWidth="1"/>
    <col min="3827" max="3827" width="9.42578125" style="17" bestFit="1" customWidth="1"/>
    <col min="3828" max="4074" width="9.140625" style="17"/>
    <col min="4075" max="4075" width="57.140625" style="17" customWidth="1"/>
    <col min="4076" max="4076" width="4.7109375" style="17" customWidth="1"/>
    <col min="4077" max="4077" width="5.28515625" style="17" customWidth="1"/>
    <col min="4078" max="4078" width="3.7109375" style="17" customWidth="1"/>
    <col min="4079" max="4079" width="13.5703125" style="17" customWidth="1"/>
    <col min="4080" max="4080" width="7.42578125" style="17" bestFit="1" customWidth="1"/>
    <col min="4081" max="4081" width="10.28515625" style="17" bestFit="1" customWidth="1"/>
    <col min="4082" max="4082" width="8.28515625" style="17" customWidth="1"/>
    <col min="4083" max="4083" width="9.42578125" style="17" bestFit="1" customWidth="1"/>
    <col min="4084" max="4330" width="9.140625" style="17"/>
    <col min="4331" max="4331" width="57.140625" style="17" customWidth="1"/>
    <col min="4332" max="4332" width="4.7109375" style="17" customWidth="1"/>
    <col min="4333" max="4333" width="5.28515625" style="17" customWidth="1"/>
    <col min="4334" max="4334" width="3.7109375" style="17" customWidth="1"/>
    <col min="4335" max="4335" width="13.5703125" style="17" customWidth="1"/>
    <col min="4336" max="4336" width="7.42578125" style="17" bestFit="1" customWidth="1"/>
    <col min="4337" max="4337" width="10.28515625" style="17" bestFit="1" customWidth="1"/>
    <col min="4338" max="4338" width="8.28515625" style="17" customWidth="1"/>
    <col min="4339" max="4339" width="9.42578125" style="17" bestFit="1" customWidth="1"/>
    <col min="4340" max="4586" width="9.140625" style="17"/>
    <col min="4587" max="4587" width="57.140625" style="17" customWidth="1"/>
    <col min="4588" max="4588" width="4.7109375" style="17" customWidth="1"/>
    <col min="4589" max="4589" width="5.28515625" style="17" customWidth="1"/>
    <col min="4590" max="4590" width="3.7109375" style="17" customWidth="1"/>
    <col min="4591" max="4591" width="13.5703125" style="17" customWidth="1"/>
    <col min="4592" max="4592" width="7.42578125" style="17" bestFit="1" customWidth="1"/>
    <col min="4593" max="4593" width="10.28515625" style="17" bestFit="1" customWidth="1"/>
    <col min="4594" max="4594" width="8.28515625" style="17" customWidth="1"/>
    <col min="4595" max="4595" width="9.42578125" style="17" bestFit="1" customWidth="1"/>
    <col min="4596" max="4842" width="9.140625" style="17"/>
    <col min="4843" max="4843" width="57.140625" style="17" customWidth="1"/>
    <col min="4844" max="4844" width="4.7109375" style="17" customWidth="1"/>
    <col min="4845" max="4845" width="5.28515625" style="17" customWidth="1"/>
    <col min="4846" max="4846" width="3.7109375" style="17" customWidth="1"/>
    <col min="4847" max="4847" width="13.5703125" style="17" customWidth="1"/>
    <col min="4848" max="4848" width="7.42578125" style="17" bestFit="1" customWidth="1"/>
    <col min="4849" max="4849" width="10.28515625" style="17" bestFit="1" customWidth="1"/>
    <col min="4850" max="4850" width="8.28515625" style="17" customWidth="1"/>
    <col min="4851" max="4851" width="9.42578125" style="17" bestFit="1" customWidth="1"/>
    <col min="4852" max="5098" width="9.140625" style="17"/>
    <col min="5099" max="5099" width="57.140625" style="17" customWidth="1"/>
    <col min="5100" max="5100" width="4.7109375" style="17" customWidth="1"/>
    <col min="5101" max="5101" width="5.28515625" style="17" customWidth="1"/>
    <col min="5102" max="5102" width="3.7109375" style="17" customWidth="1"/>
    <col min="5103" max="5103" width="13.5703125" style="17" customWidth="1"/>
    <col min="5104" max="5104" width="7.42578125" style="17" bestFit="1" customWidth="1"/>
    <col min="5105" max="5105" width="10.28515625" style="17" bestFit="1" customWidth="1"/>
    <col min="5106" max="5106" width="8.28515625" style="17" customWidth="1"/>
    <col min="5107" max="5107" width="9.42578125" style="17" bestFit="1" customWidth="1"/>
    <col min="5108" max="5354" width="9.140625" style="17"/>
    <col min="5355" max="5355" width="57.140625" style="17" customWidth="1"/>
    <col min="5356" max="5356" width="4.7109375" style="17" customWidth="1"/>
    <col min="5357" max="5357" width="5.28515625" style="17" customWidth="1"/>
    <col min="5358" max="5358" width="3.7109375" style="17" customWidth="1"/>
    <col min="5359" max="5359" width="13.5703125" style="17" customWidth="1"/>
    <col min="5360" max="5360" width="7.42578125" style="17" bestFit="1" customWidth="1"/>
    <col min="5361" max="5361" width="10.28515625" style="17" bestFit="1" customWidth="1"/>
    <col min="5362" max="5362" width="8.28515625" style="17" customWidth="1"/>
    <col min="5363" max="5363" width="9.42578125" style="17" bestFit="1" customWidth="1"/>
    <col min="5364" max="5610" width="9.140625" style="17"/>
    <col min="5611" max="5611" width="57.140625" style="17" customWidth="1"/>
    <col min="5612" max="5612" width="4.7109375" style="17" customWidth="1"/>
    <col min="5613" max="5613" width="5.28515625" style="17" customWidth="1"/>
    <col min="5614" max="5614" width="3.7109375" style="17" customWidth="1"/>
    <col min="5615" max="5615" width="13.5703125" style="17" customWidth="1"/>
    <col min="5616" max="5616" width="7.42578125" style="17" bestFit="1" customWidth="1"/>
    <col min="5617" max="5617" width="10.28515625" style="17" bestFit="1" customWidth="1"/>
    <col min="5618" max="5618" width="8.28515625" style="17" customWidth="1"/>
    <col min="5619" max="5619" width="9.42578125" style="17" bestFit="1" customWidth="1"/>
    <col min="5620" max="5866" width="9.140625" style="17"/>
    <col min="5867" max="5867" width="57.140625" style="17" customWidth="1"/>
    <col min="5868" max="5868" width="4.7109375" style="17" customWidth="1"/>
    <col min="5869" max="5869" width="5.28515625" style="17" customWidth="1"/>
    <col min="5870" max="5870" width="3.7109375" style="17" customWidth="1"/>
    <col min="5871" max="5871" width="13.5703125" style="17" customWidth="1"/>
    <col min="5872" max="5872" width="7.42578125" style="17" bestFit="1" customWidth="1"/>
    <col min="5873" max="5873" width="10.28515625" style="17" bestFit="1" customWidth="1"/>
    <col min="5874" max="5874" width="8.28515625" style="17" customWidth="1"/>
    <col min="5875" max="5875" width="9.42578125" style="17" bestFit="1" customWidth="1"/>
    <col min="5876" max="6122" width="9.140625" style="17"/>
    <col min="6123" max="6123" width="57.140625" style="17" customWidth="1"/>
    <col min="6124" max="6124" width="4.7109375" style="17" customWidth="1"/>
    <col min="6125" max="6125" width="5.28515625" style="17" customWidth="1"/>
    <col min="6126" max="6126" width="3.7109375" style="17" customWidth="1"/>
    <col min="6127" max="6127" width="13.5703125" style="17" customWidth="1"/>
    <col min="6128" max="6128" width="7.42578125" style="17" bestFit="1" customWidth="1"/>
    <col min="6129" max="6129" width="10.28515625" style="17" bestFit="1" customWidth="1"/>
    <col min="6130" max="6130" width="8.28515625" style="17" customWidth="1"/>
    <col min="6131" max="6131" width="9.42578125" style="17" bestFit="1" customWidth="1"/>
    <col min="6132" max="6378" width="9.140625" style="17"/>
    <col min="6379" max="6379" width="57.140625" style="17" customWidth="1"/>
    <col min="6380" max="6380" width="4.7109375" style="17" customWidth="1"/>
    <col min="6381" max="6381" width="5.28515625" style="17" customWidth="1"/>
    <col min="6382" max="6382" width="3.7109375" style="17" customWidth="1"/>
    <col min="6383" max="6383" width="13.5703125" style="17" customWidth="1"/>
    <col min="6384" max="6384" width="7.42578125" style="17" bestFit="1" customWidth="1"/>
    <col min="6385" max="6385" width="10.28515625" style="17" bestFit="1" customWidth="1"/>
    <col min="6386" max="6386" width="8.28515625" style="17" customWidth="1"/>
    <col min="6387" max="6387" width="9.42578125" style="17" bestFit="1" customWidth="1"/>
    <col min="6388" max="6634" width="9.140625" style="17"/>
    <col min="6635" max="6635" width="57.140625" style="17" customWidth="1"/>
    <col min="6636" max="6636" width="4.7109375" style="17" customWidth="1"/>
    <col min="6637" max="6637" width="5.28515625" style="17" customWidth="1"/>
    <col min="6638" max="6638" width="3.7109375" style="17" customWidth="1"/>
    <col min="6639" max="6639" width="13.5703125" style="17" customWidth="1"/>
    <col min="6640" max="6640" width="7.42578125" style="17" bestFit="1" customWidth="1"/>
    <col min="6641" max="6641" width="10.28515625" style="17" bestFit="1" customWidth="1"/>
    <col min="6642" max="6642" width="8.28515625" style="17" customWidth="1"/>
    <col min="6643" max="6643" width="9.42578125" style="17" bestFit="1" customWidth="1"/>
    <col min="6644" max="6890" width="9.140625" style="17"/>
    <col min="6891" max="6891" width="57.140625" style="17" customWidth="1"/>
    <col min="6892" max="6892" width="4.7109375" style="17" customWidth="1"/>
    <col min="6893" max="6893" width="5.28515625" style="17" customWidth="1"/>
    <col min="6894" max="6894" width="3.7109375" style="17" customWidth="1"/>
    <col min="6895" max="6895" width="13.5703125" style="17" customWidth="1"/>
    <col min="6896" max="6896" width="7.42578125" style="17" bestFit="1" customWidth="1"/>
    <col min="6897" max="6897" width="10.28515625" style="17" bestFit="1" customWidth="1"/>
    <col min="6898" max="6898" width="8.28515625" style="17" customWidth="1"/>
    <col min="6899" max="6899" width="9.42578125" style="17" bestFit="1" customWidth="1"/>
    <col min="6900" max="7146" width="9.140625" style="17"/>
    <col min="7147" max="7147" width="57.140625" style="17" customWidth="1"/>
    <col min="7148" max="7148" width="4.7109375" style="17" customWidth="1"/>
    <col min="7149" max="7149" width="5.28515625" style="17" customWidth="1"/>
    <col min="7150" max="7150" width="3.7109375" style="17" customWidth="1"/>
    <col min="7151" max="7151" width="13.5703125" style="17" customWidth="1"/>
    <col min="7152" max="7152" width="7.42578125" style="17" bestFit="1" customWidth="1"/>
    <col min="7153" max="7153" width="10.28515625" style="17" bestFit="1" customWidth="1"/>
    <col min="7154" max="7154" width="8.28515625" style="17" customWidth="1"/>
    <col min="7155" max="7155" width="9.42578125" style="17" bestFit="1" customWidth="1"/>
    <col min="7156" max="7402" width="9.140625" style="17"/>
    <col min="7403" max="7403" width="57.140625" style="17" customWidth="1"/>
    <col min="7404" max="7404" width="4.7109375" style="17" customWidth="1"/>
    <col min="7405" max="7405" width="5.28515625" style="17" customWidth="1"/>
    <col min="7406" max="7406" width="3.7109375" style="17" customWidth="1"/>
    <col min="7407" max="7407" width="13.5703125" style="17" customWidth="1"/>
    <col min="7408" max="7408" width="7.42578125" style="17" bestFit="1" customWidth="1"/>
    <col min="7409" max="7409" width="10.28515625" style="17" bestFit="1" customWidth="1"/>
    <col min="7410" max="7410" width="8.28515625" style="17" customWidth="1"/>
    <col min="7411" max="7411" width="9.42578125" style="17" bestFit="1" customWidth="1"/>
    <col min="7412" max="7658" width="9.140625" style="17"/>
    <col min="7659" max="7659" width="57.140625" style="17" customWidth="1"/>
    <col min="7660" max="7660" width="4.7109375" style="17" customWidth="1"/>
    <col min="7661" max="7661" width="5.28515625" style="17" customWidth="1"/>
    <col min="7662" max="7662" width="3.7109375" style="17" customWidth="1"/>
    <col min="7663" max="7663" width="13.5703125" style="17" customWidth="1"/>
    <col min="7664" max="7664" width="7.42578125" style="17" bestFit="1" customWidth="1"/>
    <col min="7665" max="7665" width="10.28515625" style="17" bestFit="1" customWidth="1"/>
    <col min="7666" max="7666" width="8.28515625" style="17" customWidth="1"/>
    <col min="7667" max="7667" width="9.42578125" style="17" bestFit="1" customWidth="1"/>
    <col min="7668" max="7914" width="9.140625" style="17"/>
    <col min="7915" max="7915" width="57.140625" style="17" customWidth="1"/>
    <col min="7916" max="7916" width="4.7109375" style="17" customWidth="1"/>
    <col min="7917" max="7917" width="5.28515625" style="17" customWidth="1"/>
    <col min="7918" max="7918" width="3.7109375" style="17" customWidth="1"/>
    <col min="7919" max="7919" width="13.5703125" style="17" customWidth="1"/>
    <col min="7920" max="7920" width="7.42578125" style="17" bestFit="1" customWidth="1"/>
    <col min="7921" max="7921" width="10.28515625" style="17" bestFit="1" customWidth="1"/>
    <col min="7922" max="7922" width="8.28515625" style="17" customWidth="1"/>
    <col min="7923" max="7923" width="9.42578125" style="17" bestFit="1" customWidth="1"/>
    <col min="7924" max="8170" width="9.140625" style="17"/>
    <col min="8171" max="8171" width="57.140625" style="17" customWidth="1"/>
    <col min="8172" max="8172" width="4.7109375" style="17" customWidth="1"/>
    <col min="8173" max="8173" width="5.28515625" style="17" customWidth="1"/>
    <col min="8174" max="8174" width="3.7109375" style="17" customWidth="1"/>
    <col min="8175" max="8175" width="13.5703125" style="17" customWidth="1"/>
    <col min="8176" max="8176" width="7.42578125" style="17" bestFit="1" customWidth="1"/>
    <col min="8177" max="8177" width="10.28515625" style="17" bestFit="1" customWidth="1"/>
    <col min="8178" max="8178" width="8.28515625" style="17" customWidth="1"/>
    <col min="8179" max="8179" width="9.42578125" style="17" bestFit="1" customWidth="1"/>
    <col min="8180" max="8426" width="9.140625" style="17"/>
    <col min="8427" max="8427" width="57.140625" style="17" customWidth="1"/>
    <col min="8428" max="8428" width="4.7109375" style="17" customWidth="1"/>
    <col min="8429" max="8429" width="5.28515625" style="17" customWidth="1"/>
    <col min="8430" max="8430" width="3.7109375" style="17" customWidth="1"/>
    <col min="8431" max="8431" width="13.5703125" style="17" customWidth="1"/>
    <col min="8432" max="8432" width="7.42578125" style="17" bestFit="1" customWidth="1"/>
    <col min="8433" max="8433" width="10.28515625" style="17" bestFit="1" customWidth="1"/>
    <col min="8434" max="8434" width="8.28515625" style="17" customWidth="1"/>
    <col min="8435" max="8435" width="9.42578125" style="17" bestFit="1" customWidth="1"/>
    <col min="8436" max="8682" width="9.140625" style="17"/>
    <col min="8683" max="8683" width="57.140625" style="17" customWidth="1"/>
    <col min="8684" max="8684" width="4.7109375" style="17" customWidth="1"/>
    <col min="8685" max="8685" width="5.28515625" style="17" customWidth="1"/>
    <col min="8686" max="8686" width="3.7109375" style="17" customWidth="1"/>
    <col min="8687" max="8687" width="13.5703125" style="17" customWidth="1"/>
    <col min="8688" max="8688" width="7.42578125" style="17" bestFit="1" customWidth="1"/>
    <col min="8689" max="8689" width="10.28515625" style="17" bestFit="1" customWidth="1"/>
    <col min="8690" max="8690" width="8.28515625" style="17" customWidth="1"/>
    <col min="8691" max="8691" width="9.42578125" style="17" bestFit="1" customWidth="1"/>
    <col min="8692" max="8938" width="9.140625" style="17"/>
    <col min="8939" max="8939" width="57.140625" style="17" customWidth="1"/>
    <col min="8940" max="8940" width="4.7109375" style="17" customWidth="1"/>
    <col min="8941" max="8941" width="5.28515625" style="17" customWidth="1"/>
    <col min="8942" max="8942" width="3.7109375" style="17" customWidth="1"/>
    <col min="8943" max="8943" width="13.5703125" style="17" customWidth="1"/>
    <col min="8944" max="8944" width="7.42578125" style="17" bestFit="1" customWidth="1"/>
    <col min="8945" max="8945" width="10.28515625" style="17" bestFit="1" customWidth="1"/>
    <col min="8946" max="8946" width="8.28515625" style="17" customWidth="1"/>
    <col min="8947" max="8947" width="9.42578125" style="17" bestFit="1" customWidth="1"/>
    <col min="8948" max="9194" width="9.140625" style="17"/>
    <col min="9195" max="9195" width="57.140625" style="17" customWidth="1"/>
    <col min="9196" max="9196" width="4.7109375" style="17" customWidth="1"/>
    <col min="9197" max="9197" width="5.28515625" style="17" customWidth="1"/>
    <col min="9198" max="9198" width="3.7109375" style="17" customWidth="1"/>
    <col min="9199" max="9199" width="13.5703125" style="17" customWidth="1"/>
    <col min="9200" max="9200" width="7.42578125" style="17" bestFit="1" customWidth="1"/>
    <col min="9201" max="9201" width="10.28515625" style="17" bestFit="1" customWidth="1"/>
    <col min="9202" max="9202" width="8.28515625" style="17" customWidth="1"/>
    <col min="9203" max="9203" width="9.42578125" style="17" bestFit="1" customWidth="1"/>
    <col min="9204" max="9450" width="9.140625" style="17"/>
    <col min="9451" max="9451" width="57.140625" style="17" customWidth="1"/>
    <col min="9452" max="9452" width="4.7109375" style="17" customWidth="1"/>
    <col min="9453" max="9453" width="5.28515625" style="17" customWidth="1"/>
    <col min="9454" max="9454" width="3.7109375" style="17" customWidth="1"/>
    <col min="9455" max="9455" width="13.5703125" style="17" customWidth="1"/>
    <col min="9456" max="9456" width="7.42578125" style="17" bestFit="1" customWidth="1"/>
    <col min="9457" max="9457" width="10.28515625" style="17" bestFit="1" customWidth="1"/>
    <col min="9458" max="9458" width="8.28515625" style="17" customWidth="1"/>
    <col min="9459" max="9459" width="9.42578125" style="17" bestFit="1" customWidth="1"/>
    <col min="9460" max="9706" width="9.140625" style="17"/>
    <col min="9707" max="9707" width="57.140625" style="17" customWidth="1"/>
    <col min="9708" max="9708" width="4.7109375" style="17" customWidth="1"/>
    <col min="9709" max="9709" width="5.28515625" style="17" customWidth="1"/>
    <col min="9710" max="9710" width="3.7109375" style="17" customWidth="1"/>
    <col min="9711" max="9711" width="13.5703125" style="17" customWidth="1"/>
    <col min="9712" max="9712" width="7.42578125" style="17" bestFit="1" customWidth="1"/>
    <col min="9713" max="9713" width="10.28515625" style="17" bestFit="1" customWidth="1"/>
    <col min="9714" max="9714" width="8.28515625" style="17" customWidth="1"/>
    <col min="9715" max="9715" width="9.42578125" style="17" bestFit="1" customWidth="1"/>
    <col min="9716" max="9962" width="9.140625" style="17"/>
    <col min="9963" max="9963" width="57.140625" style="17" customWidth="1"/>
    <col min="9964" max="9964" width="4.7109375" style="17" customWidth="1"/>
    <col min="9965" max="9965" width="5.28515625" style="17" customWidth="1"/>
    <col min="9966" max="9966" width="3.7109375" style="17" customWidth="1"/>
    <col min="9967" max="9967" width="13.5703125" style="17" customWidth="1"/>
    <col min="9968" max="9968" width="7.42578125" style="17" bestFit="1" customWidth="1"/>
    <col min="9969" max="9969" width="10.28515625" style="17" bestFit="1" customWidth="1"/>
    <col min="9970" max="9970" width="8.28515625" style="17" customWidth="1"/>
    <col min="9971" max="9971" width="9.42578125" style="17" bestFit="1" customWidth="1"/>
    <col min="9972" max="10218" width="9.140625" style="17"/>
    <col min="10219" max="10219" width="57.140625" style="17" customWidth="1"/>
    <col min="10220" max="10220" width="4.7109375" style="17" customWidth="1"/>
    <col min="10221" max="10221" width="5.28515625" style="17" customWidth="1"/>
    <col min="10222" max="10222" width="3.7109375" style="17" customWidth="1"/>
    <col min="10223" max="10223" width="13.5703125" style="17" customWidth="1"/>
    <col min="10224" max="10224" width="7.42578125" style="17" bestFit="1" customWidth="1"/>
    <col min="10225" max="10225" width="10.28515625" style="17" bestFit="1" customWidth="1"/>
    <col min="10226" max="10226" width="8.28515625" style="17" customWidth="1"/>
    <col min="10227" max="10227" width="9.42578125" style="17" bestFit="1" customWidth="1"/>
    <col min="10228" max="10474" width="9.140625" style="17"/>
    <col min="10475" max="10475" width="57.140625" style="17" customWidth="1"/>
    <col min="10476" max="10476" width="4.7109375" style="17" customWidth="1"/>
    <col min="10477" max="10477" width="5.28515625" style="17" customWidth="1"/>
    <col min="10478" max="10478" width="3.7109375" style="17" customWidth="1"/>
    <col min="10479" max="10479" width="13.5703125" style="17" customWidth="1"/>
    <col min="10480" max="10480" width="7.42578125" style="17" bestFit="1" customWidth="1"/>
    <col min="10481" max="10481" width="10.28515625" style="17" bestFit="1" customWidth="1"/>
    <col min="10482" max="10482" width="8.28515625" style="17" customWidth="1"/>
    <col min="10483" max="10483" width="9.42578125" style="17" bestFit="1" customWidth="1"/>
    <col min="10484" max="10730" width="9.140625" style="17"/>
    <col min="10731" max="10731" width="57.140625" style="17" customWidth="1"/>
    <col min="10732" max="10732" width="4.7109375" style="17" customWidth="1"/>
    <col min="10733" max="10733" width="5.28515625" style="17" customWidth="1"/>
    <col min="10734" max="10734" width="3.7109375" style="17" customWidth="1"/>
    <col min="10735" max="10735" width="13.5703125" style="17" customWidth="1"/>
    <col min="10736" max="10736" width="7.42578125" style="17" bestFit="1" customWidth="1"/>
    <col min="10737" max="10737" width="10.28515625" style="17" bestFit="1" customWidth="1"/>
    <col min="10738" max="10738" width="8.28515625" style="17" customWidth="1"/>
    <col min="10739" max="10739" width="9.42578125" style="17" bestFit="1" customWidth="1"/>
    <col min="10740" max="10986" width="9.140625" style="17"/>
    <col min="10987" max="10987" width="57.140625" style="17" customWidth="1"/>
    <col min="10988" max="10988" width="4.7109375" style="17" customWidth="1"/>
    <col min="10989" max="10989" width="5.28515625" style="17" customWidth="1"/>
    <col min="10990" max="10990" width="3.7109375" style="17" customWidth="1"/>
    <col min="10991" max="10991" width="13.5703125" style="17" customWidth="1"/>
    <col min="10992" max="10992" width="7.42578125" style="17" bestFit="1" customWidth="1"/>
    <col min="10993" max="10993" width="10.28515625" style="17" bestFit="1" customWidth="1"/>
    <col min="10994" max="10994" width="8.28515625" style="17" customWidth="1"/>
    <col min="10995" max="10995" width="9.42578125" style="17" bestFit="1" customWidth="1"/>
    <col min="10996" max="11242" width="9.140625" style="17"/>
    <col min="11243" max="11243" width="57.140625" style="17" customWidth="1"/>
    <col min="11244" max="11244" width="4.7109375" style="17" customWidth="1"/>
    <col min="11245" max="11245" width="5.28515625" style="17" customWidth="1"/>
    <col min="11246" max="11246" width="3.7109375" style="17" customWidth="1"/>
    <col min="11247" max="11247" width="13.5703125" style="17" customWidth="1"/>
    <col min="11248" max="11248" width="7.42578125" style="17" bestFit="1" customWidth="1"/>
    <col min="11249" max="11249" width="10.28515625" style="17" bestFit="1" customWidth="1"/>
    <col min="11250" max="11250" width="8.28515625" style="17" customWidth="1"/>
    <col min="11251" max="11251" width="9.42578125" style="17" bestFit="1" customWidth="1"/>
    <col min="11252" max="11498" width="9.140625" style="17"/>
    <col min="11499" max="11499" width="57.140625" style="17" customWidth="1"/>
    <col min="11500" max="11500" width="4.7109375" style="17" customWidth="1"/>
    <col min="11501" max="11501" width="5.28515625" style="17" customWidth="1"/>
    <col min="11502" max="11502" width="3.7109375" style="17" customWidth="1"/>
    <col min="11503" max="11503" width="13.5703125" style="17" customWidth="1"/>
    <col min="11504" max="11504" width="7.42578125" style="17" bestFit="1" customWidth="1"/>
    <col min="11505" max="11505" width="10.28515625" style="17" bestFit="1" customWidth="1"/>
    <col min="11506" max="11506" width="8.28515625" style="17" customWidth="1"/>
    <col min="11507" max="11507" width="9.42578125" style="17" bestFit="1" customWidth="1"/>
    <col min="11508" max="11754" width="9.140625" style="17"/>
    <col min="11755" max="11755" width="57.140625" style="17" customWidth="1"/>
    <col min="11756" max="11756" width="4.7109375" style="17" customWidth="1"/>
    <col min="11757" max="11757" width="5.28515625" style="17" customWidth="1"/>
    <col min="11758" max="11758" width="3.7109375" style="17" customWidth="1"/>
    <col min="11759" max="11759" width="13.5703125" style="17" customWidth="1"/>
    <col min="11760" max="11760" width="7.42578125" style="17" bestFit="1" customWidth="1"/>
    <col min="11761" max="11761" width="10.28515625" style="17" bestFit="1" customWidth="1"/>
    <col min="11762" max="11762" width="8.28515625" style="17" customWidth="1"/>
    <col min="11763" max="11763" width="9.42578125" style="17" bestFit="1" customWidth="1"/>
    <col min="11764" max="12010" width="9.140625" style="17"/>
    <col min="12011" max="12011" width="57.140625" style="17" customWidth="1"/>
    <col min="12012" max="12012" width="4.7109375" style="17" customWidth="1"/>
    <col min="12013" max="12013" width="5.28515625" style="17" customWidth="1"/>
    <col min="12014" max="12014" width="3.7109375" style="17" customWidth="1"/>
    <col min="12015" max="12015" width="13.5703125" style="17" customWidth="1"/>
    <col min="12016" max="12016" width="7.42578125" style="17" bestFit="1" customWidth="1"/>
    <col min="12017" max="12017" width="10.28515625" style="17" bestFit="1" customWidth="1"/>
    <col min="12018" max="12018" width="8.28515625" style="17" customWidth="1"/>
    <col min="12019" max="12019" width="9.42578125" style="17" bestFit="1" customWidth="1"/>
    <col min="12020" max="12266" width="9.140625" style="17"/>
    <col min="12267" max="12267" width="57.140625" style="17" customWidth="1"/>
    <col min="12268" max="12268" width="4.7109375" style="17" customWidth="1"/>
    <col min="12269" max="12269" width="5.28515625" style="17" customWidth="1"/>
    <col min="12270" max="12270" width="3.7109375" style="17" customWidth="1"/>
    <col min="12271" max="12271" width="13.5703125" style="17" customWidth="1"/>
    <col min="12272" max="12272" width="7.42578125" style="17" bestFit="1" customWidth="1"/>
    <col min="12273" max="12273" width="10.28515625" style="17" bestFit="1" customWidth="1"/>
    <col min="12274" max="12274" width="8.28515625" style="17" customWidth="1"/>
    <col min="12275" max="12275" width="9.42578125" style="17" bestFit="1" customWidth="1"/>
    <col min="12276" max="12522" width="9.140625" style="17"/>
    <col min="12523" max="12523" width="57.140625" style="17" customWidth="1"/>
    <col min="12524" max="12524" width="4.7109375" style="17" customWidth="1"/>
    <col min="12525" max="12525" width="5.28515625" style="17" customWidth="1"/>
    <col min="12526" max="12526" width="3.7109375" style="17" customWidth="1"/>
    <col min="12527" max="12527" width="13.5703125" style="17" customWidth="1"/>
    <col min="12528" max="12528" width="7.42578125" style="17" bestFit="1" customWidth="1"/>
    <col min="12529" max="12529" width="10.28515625" style="17" bestFit="1" customWidth="1"/>
    <col min="12530" max="12530" width="8.28515625" style="17" customWidth="1"/>
    <col min="12531" max="12531" width="9.42578125" style="17" bestFit="1" customWidth="1"/>
    <col min="12532" max="12778" width="9.140625" style="17"/>
    <col min="12779" max="12779" width="57.140625" style="17" customWidth="1"/>
    <col min="12780" max="12780" width="4.7109375" style="17" customWidth="1"/>
    <col min="12781" max="12781" width="5.28515625" style="17" customWidth="1"/>
    <col min="12782" max="12782" width="3.7109375" style="17" customWidth="1"/>
    <col min="12783" max="12783" width="13.5703125" style="17" customWidth="1"/>
    <col min="12784" max="12784" width="7.42578125" style="17" bestFit="1" customWidth="1"/>
    <col min="12785" max="12785" width="10.28515625" style="17" bestFit="1" customWidth="1"/>
    <col min="12786" max="12786" width="8.28515625" style="17" customWidth="1"/>
    <col min="12787" max="12787" width="9.42578125" style="17" bestFit="1" customWidth="1"/>
    <col min="12788" max="13034" width="9.140625" style="17"/>
    <col min="13035" max="13035" width="57.140625" style="17" customWidth="1"/>
    <col min="13036" max="13036" width="4.7109375" style="17" customWidth="1"/>
    <col min="13037" max="13037" width="5.28515625" style="17" customWidth="1"/>
    <col min="13038" max="13038" width="3.7109375" style="17" customWidth="1"/>
    <col min="13039" max="13039" width="13.5703125" style="17" customWidth="1"/>
    <col min="13040" max="13040" width="7.42578125" style="17" bestFit="1" customWidth="1"/>
    <col min="13041" max="13041" width="10.28515625" style="17" bestFit="1" customWidth="1"/>
    <col min="13042" max="13042" width="8.28515625" style="17" customWidth="1"/>
    <col min="13043" max="13043" width="9.42578125" style="17" bestFit="1" customWidth="1"/>
    <col min="13044" max="13290" width="9.140625" style="17"/>
    <col min="13291" max="13291" width="57.140625" style="17" customWidth="1"/>
    <col min="13292" max="13292" width="4.7109375" style="17" customWidth="1"/>
    <col min="13293" max="13293" width="5.28515625" style="17" customWidth="1"/>
    <col min="13294" max="13294" width="3.7109375" style="17" customWidth="1"/>
    <col min="13295" max="13295" width="13.5703125" style="17" customWidth="1"/>
    <col min="13296" max="13296" width="7.42578125" style="17" bestFit="1" customWidth="1"/>
    <col min="13297" max="13297" width="10.28515625" style="17" bestFit="1" customWidth="1"/>
    <col min="13298" max="13298" width="8.28515625" style="17" customWidth="1"/>
    <col min="13299" max="13299" width="9.42578125" style="17" bestFit="1" customWidth="1"/>
    <col min="13300" max="13546" width="9.140625" style="17"/>
    <col min="13547" max="13547" width="57.140625" style="17" customWidth="1"/>
    <col min="13548" max="13548" width="4.7109375" style="17" customWidth="1"/>
    <col min="13549" max="13549" width="5.28515625" style="17" customWidth="1"/>
    <col min="13550" max="13550" width="3.7109375" style="17" customWidth="1"/>
    <col min="13551" max="13551" width="13.5703125" style="17" customWidth="1"/>
    <col min="13552" max="13552" width="7.42578125" style="17" bestFit="1" customWidth="1"/>
    <col min="13553" max="13553" width="10.28515625" style="17" bestFit="1" customWidth="1"/>
    <col min="13554" max="13554" width="8.28515625" style="17" customWidth="1"/>
    <col min="13555" max="13555" width="9.42578125" style="17" bestFit="1" customWidth="1"/>
    <col min="13556" max="13802" width="9.140625" style="17"/>
    <col min="13803" max="13803" width="57.140625" style="17" customWidth="1"/>
    <col min="13804" max="13804" width="4.7109375" style="17" customWidth="1"/>
    <col min="13805" max="13805" width="5.28515625" style="17" customWidth="1"/>
    <col min="13806" max="13806" width="3.7109375" style="17" customWidth="1"/>
    <col min="13807" max="13807" width="13.5703125" style="17" customWidth="1"/>
    <col min="13808" max="13808" width="7.42578125" style="17" bestFit="1" customWidth="1"/>
    <col min="13809" max="13809" width="10.28515625" style="17" bestFit="1" customWidth="1"/>
    <col min="13810" max="13810" width="8.28515625" style="17" customWidth="1"/>
    <col min="13811" max="13811" width="9.42578125" style="17" bestFit="1" customWidth="1"/>
    <col min="13812" max="14058" width="9.140625" style="17"/>
    <col min="14059" max="14059" width="57.140625" style="17" customWidth="1"/>
    <col min="14060" max="14060" width="4.7109375" style="17" customWidth="1"/>
    <col min="14061" max="14061" width="5.28515625" style="17" customWidth="1"/>
    <col min="14062" max="14062" width="3.7109375" style="17" customWidth="1"/>
    <col min="14063" max="14063" width="13.5703125" style="17" customWidth="1"/>
    <col min="14064" max="14064" width="7.42578125" style="17" bestFit="1" customWidth="1"/>
    <col min="14065" max="14065" width="10.28515625" style="17" bestFit="1" customWidth="1"/>
    <col min="14066" max="14066" width="8.28515625" style="17" customWidth="1"/>
    <col min="14067" max="14067" width="9.42578125" style="17" bestFit="1" customWidth="1"/>
    <col min="14068" max="14314" width="9.140625" style="17"/>
    <col min="14315" max="14315" width="57.140625" style="17" customWidth="1"/>
    <col min="14316" max="14316" width="4.7109375" style="17" customWidth="1"/>
    <col min="14317" max="14317" width="5.28515625" style="17" customWidth="1"/>
    <col min="14318" max="14318" width="3.7109375" style="17" customWidth="1"/>
    <col min="14319" max="14319" width="13.5703125" style="17" customWidth="1"/>
    <col min="14320" max="14320" width="7.42578125" style="17" bestFit="1" customWidth="1"/>
    <col min="14321" max="14321" width="10.28515625" style="17" bestFit="1" customWidth="1"/>
    <col min="14322" max="14322" width="8.28515625" style="17" customWidth="1"/>
    <col min="14323" max="14323" width="9.42578125" style="17" bestFit="1" customWidth="1"/>
    <col min="14324" max="14570" width="9.140625" style="17"/>
    <col min="14571" max="14571" width="57.140625" style="17" customWidth="1"/>
    <col min="14572" max="14572" width="4.7109375" style="17" customWidth="1"/>
    <col min="14573" max="14573" width="5.28515625" style="17" customWidth="1"/>
    <col min="14574" max="14574" width="3.7109375" style="17" customWidth="1"/>
    <col min="14575" max="14575" width="13.5703125" style="17" customWidth="1"/>
    <col min="14576" max="14576" width="7.42578125" style="17" bestFit="1" customWidth="1"/>
    <col min="14577" max="14577" width="10.28515625" style="17" bestFit="1" customWidth="1"/>
    <col min="14578" max="14578" width="8.28515625" style="17" customWidth="1"/>
    <col min="14579" max="14579" width="9.42578125" style="17" bestFit="1" customWidth="1"/>
    <col min="14580" max="14826" width="9.140625" style="17"/>
    <col min="14827" max="14827" width="57.140625" style="17" customWidth="1"/>
    <col min="14828" max="14828" width="4.7109375" style="17" customWidth="1"/>
    <col min="14829" max="14829" width="5.28515625" style="17" customWidth="1"/>
    <col min="14830" max="14830" width="3.7109375" style="17" customWidth="1"/>
    <col min="14831" max="14831" width="13.5703125" style="17" customWidth="1"/>
    <col min="14832" max="14832" width="7.42578125" style="17" bestFit="1" customWidth="1"/>
    <col min="14833" max="14833" width="10.28515625" style="17" bestFit="1" customWidth="1"/>
    <col min="14834" max="14834" width="8.28515625" style="17" customWidth="1"/>
    <col min="14835" max="14835" width="9.42578125" style="17" bestFit="1" customWidth="1"/>
    <col min="14836" max="15082" width="9.140625" style="17"/>
    <col min="15083" max="15083" width="57.140625" style="17" customWidth="1"/>
    <col min="15084" max="15084" width="4.7109375" style="17" customWidth="1"/>
    <col min="15085" max="15085" width="5.28515625" style="17" customWidth="1"/>
    <col min="15086" max="15086" width="3.7109375" style="17" customWidth="1"/>
    <col min="15087" max="15087" width="13.5703125" style="17" customWidth="1"/>
    <col min="15088" max="15088" width="7.42578125" style="17" bestFit="1" customWidth="1"/>
    <col min="15089" max="15089" width="10.28515625" style="17" bestFit="1" customWidth="1"/>
    <col min="15090" max="15090" width="8.28515625" style="17" customWidth="1"/>
    <col min="15091" max="15091" width="9.42578125" style="17" bestFit="1" customWidth="1"/>
    <col min="15092" max="15338" width="9.140625" style="17"/>
    <col min="15339" max="15339" width="57.140625" style="17" customWidth="1"/>
    <col min="15340" max="15340" width="4.7109375" style="17" customWidth="1"/>
    <col min="15341" max="15341" width="5.28515625" style="17" customWidth="1"/>
    <col min="15342" max="15342" width="3.7109375" style="17" customWidth="1"/>
    <col min="15343" max="15343" width="13.5703125" style="17" customWidth="1"/>
    <col min="15344" max="15344" width="7.42578125" style="17" bestFit="1" customWidth="1"/>
    <col min="15345" max="15345" width="10.28515625" style="17" bestFit="1" customWidth="1"/>
    <col min="15346" max="15346" width="8.28515625" style="17" customWidth="1"/>
    <col min="15347" max="15347" width="9.42578125" style="17" bestFit="1" customWidth="1"/>
    <col min="15348" max="15594" width="9.140625" style="17"/>
    <col min="15595" max="15595" width="57.140625" style="17" customWidth="1"/>
    <col min="15596" max="15596" width="4.7109375" style="17" customWidth="1"/>
    <col min="15597" max="15597" width="5.28515625" style="17" customWidth="1"/>
    <col min="15598" max="15598" width="3.7109375" style="17" customWidth="1"/>
    <col min="15599" max="15599" width="13.5703125" style="17" customWidth="1"/>
    <col min="15600" max="15600" width="7.42578125" style="17" bestFit="1" customWidth="1"/>
    <col min="15601" max="15601" width="10.28515625" style="17" bestFit="1" customWidth="1"/>
    <col min="15602" max="15602" width="8.28515625" style="17" customWidth="1"/>
    <col min="15603" max="15603" width="9.42578125" style="17" bestFit="1" customWidth="1"/>
    <col min="15604" max="15850" width="9.140625" style="17"/>
    <col min="15851" max="15851" width="57.140625" style="17" customWidth="1"/>
    <col min="15852" max="15852" width="4.7109375" style="17" customWidth="1"/>
    <col min="15853" max="15853" width="5.28515625" style="17" customWidth="1"/>
    <col min="15854" max="15854" width="3.7109375" style="17" customWidth="1"/>
    <col min="15855" max="15855" width="13.5703125" style="17" customWidth="1"/>
    <col min="15856" max="15856" width="7.42578125" style="17" bestFit="1" customWidth="1"/>
    <col min="15857" max="15857" width="10.28515625" style="17" bestFit="1" customWidth="1"/>
    <col min="15858" max="15858" width="8.28515625" style="17" customWidth="1"/>
    <col min="15859" max="15859" width="9.42578125" style="17" bestFit="1" customWidth="1"/>
    <col min="15860" max="16106" width="9.140625" style="17"/>
    <col min="16107" max="16107" width="57.140625" style="17" customWidth="1"/>
    <col min="16108" max="16108" width="4.7109375" style="17" customWidth="1"/>
    <col min="16109" max="16109" width="5.28515625" style="17" customWidth="1"/>
    <col min="16110" max="16110" width="3.7109375" style="17" customWidth="1"/>
    <col min="16111" max="16111" width="13.5703125" style="17" customWidth="1"/>
    <col min="16112" max="16112" width="7.42578125" style="17" bestFit="1" customWidth="1"/>
    <col min="16113" max="16113" width="10.28515625" style="17" bestFit="1" customWidth="1"/>
    <col min="16114" max="16114" width="8.28515625" style="17" customWidth="1"/>
    <col min="16115" max="16115" width="9.42578125" style="17" bestFit="1" customWidth="1"/>
    <col min="16116" max="16384" width="9.140625" style="17"/>
  </cols>
  <sheetData>
    <row r="1" spans="1:7" ht="12.75" x14ac:dyDescent="0.2">
      <c r="B1" s="17"/>
      <c r="F1" s="50" t="s">
        <v>777</v>
      </c>
    </row>
    <row r="2" spans="1:7" x14ac:dyDescent="0.2">
      <c r="B2" s="17"/>
      <c r="F2" s="17" t="s">
        <v>1024</v>
      </c>
    </row>
    <row r="3" spans="1:7" ht="12.75" x14ac:dyDescent="0.2">
      <c r="B3" s="17"/>
      <c r="F3" s="50" t="s">
        <v>1026</v>
      </c>
    </row>
    <row r="4" spans="1:7" ht="15" x14ac:dyDescent="0.2">
      <c r="B4" s="17"/>
      <c r="F4" s="135" t="s">
        <v>901</v>
      </c>
    </row>
    <row r="5" spans="1:7" ht="15" x14ac:dyDescent="0.2">
      <c r="B5" s="17"/>
      <c r="F5" s="135" t="s">
        <v>1025</v>
      </c>
    </row>
    <row r="6" spans="1:7" ht="15" x14ac:dyDescent="0.2">
      <c r="B6" s="17"/>
      <c r="F6" s="135" t="s">
        <v>457</v>
      </c>
    </row>
    <row r="7" spans="1:7" ht="15" x14ac:dyDescent="0.2">
      <c r="B7" s="17"/>
      <c r="F7" s="135" t="s">
        <v>902</v>
      </c>
    </row>
    <row r="8" spans="1:7" x14ac:dyDescent="0.2">
      <c r="B8" s="17"/>
    </row>
    <row r="9" spans="1:7" s="81" customFormat="1" x14ac:dyDescent="0.2">
      <c r="A9" s="389" t="s">
        <v>753</v>
      </c>
      <c r="B9" s="389"/>
      <c r="C9" s="389"/>
      <c r="D9" s="389"/>
      <c r="E9" s="389"/>
      <c r="F9" s="389"/>
    </row>
    <row r="10" spans="1:7" x14ac:dyDescent="0.2">
      <c r="D10" s="80"/>
      <c r="E10" s="80"/>
    </row>
    <row r="11" spans="1:7" ht="28.5" x14ac:dyDescent="0.2">
      <c r="A11" s="2" t="s">
        <v>63</v>
      </c>
      <c r="B11" s="2" t="s">
        <v>65</v>
      </c>
      <c r="C11" s="4" t="s">
        <v>66</v>
      </c>
      <c r="D11" s="4" t="s">
        <v>67</v>
      </c>
      <c r="E11" s="2" t="s">
        <v>68</v>
      </c>
      <c r="F11" s="239" t="s">
        <v>576</v>
      </c>
    </row>
    <row r="12" spans="1:7" s="18" customFormat="1" ht="12.75" x14ac:dyDescent="0.2">
      <c r="A12" s="3" t="s">
        <v>69</v>
      </c>
      <c r="B12" s="275"/>
      <c r="C12" s="276"/>
      <c r="D12" s="276"/>
      <c r="E12" s="275"/>
      <c r="F12" s="277">
        <v>1204293.3</v>
      </c>
      <c r="G12" s="313">
        <f>'Пр 7 вед'!G12-'Пр 6 функ'!F12</f>
        <v>0</v>
      </c>
    </row>
    <row r="13" spans="1:7" s="21" customFormat="1" ht="12.75" x14ac:dyDescent="0.2">
      <c r="A13" s="3" t="s">
        <v>331</v>
      </c>
      <c r="B13" s="255" t="s">
        <v>74</v>
      </c>
      <c r="C13" s="247" t="s">
        <v>122</v>
      </c>
      <c r="D13" s="247" t="s">
        <v>123</v>
      </c>
      <c r="E13" s="255" t="s">
        <v>124</v>
      </c>
      <c r="F13" s="278">
        <v>78208.910999999993</v>
      </c>
    </row>
    <row r="14" spans="1:7" s="21" customFormat="1" ht="21" x14ac:dyDescent="0.2">
      <c r="A14" s="3" t="s">
        <v>332</v>
      </c>
      <c r="B14" s="255" t="s">
        <v>74</v>
      </c>
      <c r="C14" s="247" t="s">
        <v>189</v>
      </c>
      <c r="D14" s="247" t="s">
        <v>123</v>
      </c>
      <c r="E14" s="255" t="s">
        <v>124</v>
      </c>
      <c r="F14" s="279">
        <v>1945.7</v>
      </c>
    </row>
    <row r="15" spans="1:7" s="18" customFormat="1" ht="12.75" x14ac:dyDescent="0.2">
      <c r="A15" s="53" t="s">
        <v>333</v>
      </c>
      <c r="B15" s="280" t="s">
        <v>74</v>
      </c>
      <c r="C15" s="281" t="s">
        <v>189</v>
      </c>
      <c r="D15" s="281" t="s">
        <v>334</v>
      </c>
      <c r="E15" s="280" t="s">
        <v>124</v>
      </c>
      <c r="F15" s="282">
        <v>1945.7</v>
      </c>
    </row>
    <row r="16" spans="1:7" s="18" customFormat="1" ht="22.5" x14ac:dyDescent="0.2">
      <c r="A16" s="5" t="s">
        <v>166</v>
      </c>
      <c r="B16" s="251" t="s">
        <v>74</v>
      </c>
      <c r="C16" s="8" t="s">
        <v>189</v>
      </c>
      <c r="D16" s="8" t="s">
        <v>335</v>
      </c>
      <c r="E16" s="251"/>
      <c r="F16" s="283">
        <v>1834</v>
      </c>
    </row>
    <row r="17" spans="1:6" s="18" customFormat="1" ht="33.75" x14ac:dyDescent="0.2">
      <c r="A17" s="1" t="s">
        <v>87</v>
      </c>
      <c r="B17" s="251" t="s">
        <v>74</v>
      </c>
      <c r="C17" s="8" t="s">
        <v>189</v>
      </c>
      <c r="D17" s="8" t="s">
        <v>335</v>
      </c>
      <c r="E17" s="251" t="s">
        <v>88</v>
      </c>
      <c r="F17" s="283">
        <v>1834</v>
      </c>
    </row>
    <row r="18" spans="1:6" s="18" customFormat="1" ht="12.75" x14ac:dyDescent="0.2">
      <c r="A18" s="1" t="s">
        <v>108</v>
      </c>
      <c r="B18" s="251" t="s">
        <v>74</v>
      </c>
      <c r="C18" s="8" t="s">
        <v>189</v>
      </c>
      <c r="D18" s="8" t="s">
        <v>335</v>
      </c>
      <c r="E18" s="251" t="s">
        <v>168</v>
      </c>
      <c r="F18" s="283">
        <v>1834</v>
      </c>
    </row>
    <row r="19" spans="1:6" s="18" customFormat="1" ht="12.75" x14ac:dyDescent="0.2">
      <c r="A19" s="5" t="s">
        <v>109</v>
      </c>
      <c r="B19" s="251" t="s">
        <v>74</v>
      </c>
      <c r="C19" s="8" t="s">
        <v>189</v>
      </c>
      <c r="D19" s="8" t="s">
        <v>335</v>
      </c>
      <c r="E19" s="251" t="s">
        <v>169</v>
      </c>
      <c r="F19" s="283">
        <v>1409</v>
      </c>
    </row>
    <row r="20" spans="1:6" s="18" customFormat="1" ht="33.75" x14ac:dyDescent="0.2">
      <c r="A20" s="5" t="s">
        <v>110</v>
      </c>
      <c r="B20" s="251" t="s">
        <v>74</v>
      </c>
      <c r="C20" s="8" t="s">
        <v>189</v>
      </c>
      <c r="D20" s="8" t="s">
        <v>335</v>
      </c>
      <c r="E20" s="251">
        <v>129</v>
      </c>
      <c r="F20" s="283">
        <v>425</v>
      </c>
    </row>
    <row r="21" spans="1:6" s="188" customFormat="1" ht="33.75" x14ac:dyDescent="0.2">
      <c r="A21" s="1" t="s">
        <v>87</v>
      </c>
      <c r="B21" s="251" t="s">
        <v>74</v>
      </c>
      <c r="C21" s="8" t="s">
        <v>189</v>
      </c>
      <c r="D21" s="8" t="s">
        <v>958</v>
      </c>
      <c r="E21" s="251">
        <v>100</v>
      </c>
      <c r="F21" s="283">
        <v>111.7</v>
      </c>
    </row>
    <row r="22" spans="1:6" s="311" customFormat="1" ht="12.75" x14ac:dyDescent="0.2">
      <c r="A22" s="1" t="s">
        <v>108</v>
      </c>
      <c r="B22" s="251" t="s">
        <v>74</v>
      </c>
      <c r="C22" s="8" t="s">
        <v>189</v>
      </c>
      <c r="D22" s="8" t="s">
        <v>958</v>
      </c>
      <c r="E22" s="251">
        <v>120</v>
      </c>
      <c r="F22" s="283">
        <v>111.7</v>
      </c>
    </row>
    <row r="23" spans="1:6" s="311" customFormat="1" ht="22.5" x14ac:dyDescent="0.2">
      <c r="A23" s="5" t="s">
        <v>959</v>
      </c>
      <c r="B23" s="251" t="s">
        <v>74</v>
      </c>
      <c r="C23" s="8" t="s">
        <v>189</v>
      </c>
      <c r="D23" s="8" t="s">
        <v>958</v>
      </c>
      <c r="E23" s="251">
        <v>122</v>
      </c>
      <c r="F23" s="283">
        <v>111.7</v>
      </c>
    </row>
    <row r="24" spans="1:6" s="188" customFormat="1" ht="12.75" hidden="1" x14ac:dyDescent="0.2">
      <c r="A24" s="5" t="s">
        <v>136</v>
      </c>
      <c r="B24" s="251" t="s">
        <v>74</v>
      </c>
      <c r="C24" s="8" t="s">
        <v>189</v>
      </c>
      <c r="D24" s="8" t="s">
        <v>335</v>
      </c>
      <c r="E24" s="251">
        <v>300</v>
      </c>
      <c r="F24" s="283">
        <v>0</v>
      </c>
    </row>
    <row r="25" spans="1:6" s="188" customFormat="1" ht="33.75" hidden="1" x14ac:dyDescent="0.2">
      <c r="A25" s="5" t="s">
        <v>375</v>
      </c>
      <c r="B25" s="251" t="s">
        <v>74</v>
      </c>
      <c r="C25" s="8" t="s">
        <v>189</v>
      </c>
      <c r="D25" s="8" t="s">
        <v>335</v>
      </c>
      <c r="E25" s="251">
        <v>320</v>
      </c>
      <c r="F25" s="283">
        <v>0</v>
      </c>
    </row>
    <row r="26" spans="1:6" s="18" customFormat="1" ht="22.5" hidden="1" x14ac:dyDescent="0.2">
      <c r="A26" s="5" t="s">
        <v>445</v>
      </c>
      <c r="B26" s="251" t="s">
        <v>74</v>
      </c>
      <c r="C26" s="8" t="s">
        <v>189</v>
      </c>
      <c r="D26" s="8" t="s">
        <v>335</v>
      </c>
      <c r="E26" s="251">
        <v>321</v>
      </c>
      <c r="F26" s="283">
        <v>0</v>
      </c>
    </row>
    <row r="27" spans="1:6" s="18" customFormat="1" ht="33.75" hidden="1" x14ac:dyDescent="0.2">
      <c r="A27" s="5" t="s">
        <v>949</v>
      </c>
      <c r="B27" s="251" t="s">
        <v>74</v>
      </c>
      <c r="C27" s="8" t="s">
        <v>189</v>
      </c>
      <c r="D27" s="8" t="s">
        <v>960</v>
      </c>
      <c r="E27" s="251"/>
      <c r="F27" s="193">
        <v>0</v>
      </c>
    </row>
    <row r="28" spans="1:6" s="18" customFormat="1" ht="33.75" hidden="1" x14ac:dyDescent="0.2">
      <c r="A28" s="1" t="s">
        <v>87</v>
      </c>
      <c r="B28" s="251" t="s">
        <v>74</v>
      </c>
      <c r="C28" s="8" t="s">
        <v>189</v>
      </c>
      <c r="D28" s="8" t="s">
        <v>960</v>
      </c>
      <c r="E28" s="251" t="s">
        <v>88</v>
      </c>
      <c r="F28" s="193">
        <v>0</v>
      </c>
    </row>
    <row r="29" spans="1:6" s="18" customFormat="1" ht="12.75" hidden="1" x14ac:dyDescent="0.2">
      <c r="A29" s="1" t="s">
        <v>108</v>
      </c>
      <c r="B29" s="251" t="s">
        <v>74</v>
      </c>
      <c r="C29" s="8" t="s">
        <v>189</v>
      </c>
      <c r="D29" s="8" t="s">
        <v>960</v>
      </c>
      <c r="E29" s="251" t="s">
        <v>168</v>
      </c>
      <c r="F29" s="193">
        <v>0</v>
      </c>
    </row>
    <row r="30" spans="1:6" s="18" customFormat="1" ht="12.75" hidden="1" x14ac:dyDescent="0.2">
      <c r="A30" s="5" t="s">
        <v>109</v>
      </c>
      <c r="B30" s="251" t="s">
        <v>74</v>
      </c>
      <c r="C30" s="8" t="s">
        <v>189</v>
      </c>
      <c r="D30" s="8" t="s">
        <v>960</v>
      </c>
      <c r="E30" s="251" t="s">
        <v>169</v>
      </c>
      <c r="F30" s="193">
        <v>0</v>
      </c>
    </row>
    <row r="31" spans="1:6" s="18" customFormat="1" ht="33.75" hidden="1" x14ac:dyDescent="0.2">
      <c r="A31" s="5" t="s">
        <v>110</v>
      </c>
      <c r="B31" s="251" t="s">
        <v>74</v>
      </c>
      <c r="C31" s="8" t="s">
        <v>189</v>
      </c>
      <c r="D31" s="8" t="s">
        <v>960</v>
      </c>
      <c r="E31" s="251">
        <v>129</v>
      </c>
      <c r="F31" s="193">
        <v>0</v>
      </c>
    </row>
    <row r="32" spans="1:6" s="18" customFormat="1" ht="31.5" x14ac:dyDescent="0.2">
      <c r="A32" s="3" t="s">
        <v>336</v>
      </c>
      <c r="B32" s="255" t="s">
        <v>74</v>
      </c>
      <c r="C32" s="247" t="s">
        <v>128</v>
      </c>
      <c r="D32" s="247" t="s">
        <v>123</v>
      </c>
      <c r="E32" s="255" t="s">
        <v>124</v>
      </c>
      <c r="F32" s="278">
        <v>2828.8</v>
      </c>
    </row>
    <row r="33" spans="1:6" ht="12" x14ac:dyDescent="0.2">
      <c r="A33" s="53" t="s">
        <v>346</v>
      </c>
      <c r="B33" s="280" t="s">
        <v>74</v>
      </c>
      <c r="C33" s="281" t="s">
        <v>128</v>
      </c>
      <c r="D33" s="281" t="s">
        <v>337</v>
      </c>
      <c r="E33" s="280" t="s">
        <v>124</v>
      </c>
      <c r="F33" s="282">
        <v>2828.8</v>
      </c>
    </row>
    <row r="34" spans="1:6" s="18" customFormat="1" ht="33.75" x14ac:dyDescent="0.2">
      <c r="A34" s="1" t="s">
        <v>87</v>
      </c>
      <c r="B34" s="251" t="s">
        <v>74</v>
      </c>
      <c r="C34" s="8" t="s">
        <v>128</v>
      </c>
      <c r="D34" s="8" t="s">
        <v>338</v>
      </c>
      <c r="E34" s="251" t="s">
        <v>88</v>
      </c>
      <c r="F34" s="283">
        <v>1601</v>
      </c>
    </row>
    <row r="35" spans="1:6" s="18" customFormat="1" ht="12.75" x14ac:dyDescent="0.2">
      <c r="A35" s="1" t="s">
        <v>108</v>
      </c>
      <c r="B35" s="251" t="s">
        <v>74</v>
      </c>
      <c r="C35" s="8" t="s">
        <v>128</v>
      </c>
      <c r="D35" s="8" t="s">
        <v>338</v>
      </c>
      <c r="E35" s="251" t="s">
        <v>168</v>
      </c>
      <c r="F35" s="283">
        <v>1601</v>
      </c>
    </row>
    <row r="36" spans="1:6" s="21" customFormat="1" ht="12.75" x14ac:dyDescent="0.2">
      <c r="A36" s="5" t="s">
        <v>109</v>
      </c>
      <c r="B36" s="251" t="s">
        <v>74</v>
      </c>
      <c r="C36" s="8" t="s">
        <v>128</v>
      </c>
      <c r="D36" s="8" t="s">
        <v>338</v>
      </c>
      <c r="E36" s="251" t="s">
        <v>169</v>
      </c>
      <c r="F36" s="283">
        <v>1230</v>
      </c>
    </row>
    <row r="37" spans="1:6" s="21" customFormat="1" ht="33.75" x14ac:dyDescent="0.2">
      <c r="A37" s="5" t="s">
        <v>110</v>
      </c>
      <c r="B37" s="251" t="s">
        <v>74</v>
      </c>
      <c r="C37" s="8" t="s">
        <v>128</v>
      </c>
      <c r="D37" s="8" t="s">
        <v>338</v>
      </c>
      <c r="E37" s="251">
        <v>129</v>
      </c>
      <c r="F37" s="283">
        <v>371</v>
      </c>
    </row>
    <row r="38" spans="1:6" s="21" customFormat="1" ht="33.75" hidden="1" x14ac:dyDescent="0.2">
      <c r="A38" s="1" t="s">
        <v>87</v>
      </c>
      <c r="B38" s="251" t="s">
        <v>74</v>
      </c>
      <c r="C38" s="8" t="s">
        <v>128</v>
      </c>
      <c r="D38" s="8" t="s">
        <v>339</v>
      </c>
      <c r="E38" s="251">
        <v>100</v>
      </c>
      <c r="F38" s="283">
        <v>0</v>
      </c>
    </row>
    <row r="39" spans="1:6" s="21" customFormat="1" ht="12.75" hidden="1" x14ac:dyDescent="0.2">
      <c r="A39" s="1" t="s">
        <v>108</v>
      </c>
      <c r="B39" s="251" t="s">
        <v>74</v>
      </c>
      <c r="C39" s="8" t="s">
        <v>128</v>
      </c>
      <c r="D39" s="8" t="s">
        <v>339</v>
      </c>
      <c r="E39" s="251">
        <v>120</v>
      </c>
      <c r="F39" s="283">
        <v>0</v>
      </c>
    </row>
    <row r="40" spans="1:6" s="21" customFormat="1" ht="22.5" hidden="1" x14ac:dyDescent="0.2">
      <c r="A40" s="5" t="s">
        <v>220</v>
      </c>
      <c r="B40" s="251" t="s">
        <v>74</v>
      </c>
      <c r="C40" s="8" t="s">
        <v>128</v>
      </c>
      <c r="D40" s="8" t="s">
        <v>339</v>
      </c>
      <c r="E40" s="251" t="s">
        <v>222</v>
      </c>
      <c r="F40" s="283">
        <v>0</v>
      </c>
    </row>
    <row r="41" spans="1:6" s="21" customFormat="1" ht="12.75" x14ac:dyDescent="0.2">
      <c r="A41" s="1" t="s">
        <v>376</v>
      </c>
      <c r="B41" s="251" t="s">
        <v>74</v>
      </c>
      <c r="C41" s="8" t="s">
        <v>128</v>
      </c>
      <c r="D41" s="8" t="s">
        <v>339</v>
      </c>
      <c r="E41" s="251">
        <v>200</v>
      </c>
      <c r="F41" s="283">
        <v>1214.9000000000001</v>
      </c>
    </row>
    <row r="42" spans="1:6" s="21" customFormat="1" ht="22.5" x14ac:dyDescent="0.2">
      <c r="A42" s="1" t="s">
        <v>97</v>
      </c>
      <c r="B42" s="251" t="s">
        <v>74</v>
      </c>
      <c r="C42" s="8" t="s">
        <v>128</v>
      </c>
      <c r="D42" s="8" t="s">
        <v>339</v>
      </c>
      <c r="E42" s="251">
        <v>240</v>
      </c>
      <c r="F42" s="283">
        <v>1214.9000000000001</v>
      </c>
    </row>
    <row r="43" spans="1:6" s="18" customFormat="1" ht="22.5" x14ac:dyDescent="0.2">
      <c r="A43" s="11" t="s">
        <v>111</v>
      </c>
      <c r="B43" s="251" t="s">
        <v>74</v>
      </c>
      <c r="C43" s="8" t="s">
        <v>128</v>
      </c>
      <c r="D43" s="8" t="s">
        <v>339</v>
      </c>
      <c r="E43" s="251">
        <v>242</v>
      </c>
      <c r="F43" s="283">
        <v>13</v>
      </c>
    </row>
    <row r="44" spans="1:6" s="18" customFormat="1" ht="12.75" x14ac:dyDescent="0.2">
      <c r="A44" s="11" t="s">
        <v>393</v>
      </c>
      <c r="B44" s="251" t="s">
        <v>74</v>
      </c>
      <c r="C44" s="8" t="s">
        <v>128</v>
      </c>
      <c r="D44" s="8" t="s">
        <v>339</v>
      </c>
      <c r="E44" s="251" t="s">
        <v>100</v>
      </c>
      <c r="F44" s="283">
        <v>1201.9000000000001</v>
      </c>
    </row>
    <row r="45" spans="1:6" s="18" customFormat="1" ht="12.75" x14ac:dyDescent="0.2">
      <c r="A45" s="11" t="s">
        <v>112</v>
      </c>
      <c r="B45" s="251" t="s">
        <v>74</v>
      </c>
      <c r="C45" s="8" t="s">
        <v>128</v>
      </c>
      <c r="D45" s="8" t="s">
        <v>339</v>
      </c>
      <c r="E45" s="251" t="s">
        <v>171</v>
      </c>
      <c r="F45" s="283">
        <v>12.899999999999999</v>
      </c>
    </row>
    <row r="46" spans="1:6" s="18" customFormat="1" ht="12.75" x14ac:dyDescent="0.2">
      <c r="A46" s="11"/>
      <c r="B46" s="251" t="s">
        <v>74</v>
      </c>
      <c r="C46" s="8" t="s">
        <v>128</v>
      </c>
      <c r="D46" s="8" t="s">
        <v>339</v>
      </c>
      <c r="E46" s="251">
        <v>830</v>
      </c>
      <c r="F46" s="283">
        <v>7.1</v>
      </c>
    </row>
    <row r="47" spans="1:6" s="18" customFormat="1" ht="12.75" x14ac:dyDescent="0.2">
      <c r="A47" s="11"/>
      <c r="B47" s="251" t="s">
        <v>74</v>
      </c>
      <c r="C47" s="8" t="s">
        <v>128</v>
      </c>
      <c r="D47" s="8" t="s">
        <v>339</v>
      </c>
      <c r="E47" s="251">
        <v>831</v>
      </c>
      <c r="F47" s="283">
        <v>7.1</v>
      </c>
    </row>
    <row r="48" spans="1:6" s="18" customFormat="1" ht="12.75" x14ac:dyDescent="0.2">
      <c r="A48" s="11" t="s">
        <v>113</v>
      </c>
      <c r="B48" s="251" t="s">
        <v>74</v>
      </c>
      <c r="C48" s="8" t="s">
        <v>128</v>
      </c>
      <c r="D48" s="8" t="s">
        <v>339</v>
      </c>
      <c r="E48" s="251" t="s">
        <v>114</v>
      </c>
      <c r="F48" s="283">
        <v>5.8</v>
      </c>
    </row>
    <row r="49" spans="1:6" s="18" customFormat="1" ht="12.75" x14ac:dyDescent="0.2">
      <c r="A49" s="11" t="s">
        <v>172</v>
      </c>
      <c r="B49" s="251" t="s">
        <v>74</v>
      </c>
      <c r="C49" s="8" t="s">
        <v>128</v>
      </c>
      <c r="D49" s="8" t="s">
        <v>339</v>
      </c>
      <c r="E49" s="251">
        <v>852</v>
      </c>
      <c r="F49" s="283">
        <v>1.8</v>
      </c>
    </row>
    <row r="50" spans="1:6" s="18" customFormat="1" ht="12.75" x14ac:dyDescent="0.2">
      <c r="A50" s="11" t="s">
        <v>370</v>
      </c>
      <c r="B50" s="251" t="s">
        <v>74</v>
      </c>
      <c r="C50" s="8" t="s">
        <v>128</v>
      </c>
      <c r="D50" s="8" t="s">
        <v>339</v>
      </c>
      <c r="E50" s="251">
        <v>853</v>
      </c>
      <c r="F50" s="283">
        <v>4</v>
      </c>
    </row>
    <row r="51" spans="1:6" s="18" customFormat="1" ht="31.5" x14ac:dyDescent="0.2">
      <c r="A51" s="3" t="s">
        <v>270</v>
      </c>
      <c r="B51" s="255" t="s">
        <v>74</v>
      </c>
      <c r="C51" s="247" t="s">
        <v>104</v>
      </c>
      <c r="D51" s="247"/>
      <c r="E51" s="255"/>
      <c r="F51" s="278">
        <v>42100.610999999997</v>
      </c>
    </row>
    <row r="52" spans="1:6" s="18" customFormat="1" ht="12.75" x14ac:dyDescent="0.2">
      <c r="A52" s="5" t="s">
        <v>271</v>
      </c>
      <c r="B52" s="251" t="s">
        <v>74</v>
      </c>
      <c r="C52" s="8" t="s">
        <v>104</v>
      </c>
      <c r="D52" s="8" t="s">
        <v>272</v>
      </c>
      <c r="E52" s="251" t="s">
        <v>124</v>
      </c>
      <c r="F52" s="283">
        <v>1789</v>
      </c>
    </row>
    <row r="53" spans="1:6" s="18" customFormat="1" ht="33.75" x14ac:dyDescent="0.2">
      <c r="A53" s="1" t="s">
        <v>87</v>
      </c>
      <c r="B53" s="251" t="s">
        <v>74</v>
      </c>
      <c r="C53" s="8" t="s">
        <v>104</v>
      </c>
      <c r="D53" s="8" t="s">
        <v>273</v>
      </c>
      <c r="E53" s="251" t="s">
        <v>88</v>
      </c>
      <c r="F53" s="283">
        <v>1789</v>
      </c>
    </row>
    <row r="54" spans="1:6" s="18" customFormat="1" ht="12.75" x14ac:dyDescent="0.2">
      <c r="A54" s="1" t="s">
        <v>108</v>
      </c>
      <c r="B54" s="251" t="s">
        <v>74</v>
      </c>
      <c r="C54" s="8" t="s">
        <v>104</v>
      </c>
      <c r="D54" s="8" t="s">
        <v>273</v>
      </c>
      <c r="E54" s="251" t="s">
        <v>168</v>
      </c>
      <c r="F54" s="283">
        <v>1789</v>
      </c>
    </row>
    <row r="55" spans="1:6" s="18" customFormat="1" ht="12.75" x14ac:dyDescent="0.2">
      <c r="A55" s="5" t="s">
        <v>109</v>
      </c>
      <c r="B55" s="251" t="s">
        <v>74</v>
      </c>
      <c r="C55" s="8" t="s">
        <v>104</v>
      </c>
      <c r="D55" s="8" t="s">
        <v>273</v>
      </c>
      <c r="E55" s="251" t="s">
        <v>169</v>
      </c>
      <c r="F55" s="283">
        <v>1374</v>
      </c>
    </row>
    <row r="56" spans="1:6" s="18" customFormat="1" ht="33.75" x14ac:dyDescent="0.2">
      <c r="A56" s="5" t="s">
        <v>110</v>
      </c>
      <c r="B56" s="251" t="s">
        <v>74</v>
      </c>
      <c r="C56" s="8" t="s">
        <v>104</v>
      </c>
      <c r="D56" s="8" t="s">
        <v>273</v>
      </c>
      <c r="E56" s="251">
        <v>129</v>
      </c>
      <c r="F56" s="283">
        <v>415</v>
      </c>
    </row>
    <row r="57" spans="1:6" s="18" customFormat="1" ht="12.75" hidden="1" x14ac:dyDescent="0.2">
      <c r="A57" s="5" t="s">
        <v>136</v>
      </c>
      <c r="B57" s="251" t="s">
        <v>74</v>
      </c>
      <c r="C57" s="8" t="s">
        <v>104</v>
      </c>
      <c r="D57" s="8" t="s">
        <v>273</v>
      </c>
      <c r="E57" s="251">
        <v>300</v>
      </c>
      <c r="F57" s="283">
        <v>0</v>
      </c>
    </row>
    <row r="58" spans="1:6" s="18" customFormat="1" ht="33.75" hidden="1" x14ac:dyDescent="0.2">
      <c r="A58" s="5" t="s">
        <v>375</v>
      </c>
      <c r="B58" s="251" t="s">
        <v>74</v>
      </c>
      <c r="C58" s="8" t="s">
        <v>104</v>
      </c>
      <c r="D58" s="8" t="s">
        <v>273</v>
      </c>
      <c r="E58" s="251">
        <v>320</v>
      </c>
      <c r="F58" s="283">
        <v>0</v>
      </c>
    </row>
    <row r="59" spans="1:6" s="18" customFormat="1" ht="22.5" hidden="1" x14ac:dyDescent="0.2">
      <c r="A59" s="5" t="s">
        <v>445</v>
      </c>
      <c r="B59" s="251" t="s">
        <v>74</v>
      </c>
      <c r="C59" s="8" t="s">
        <v>104</v>
      </c>
      <c r="D59" s="8" t="s">
        <v>273</v>
      </c>
      <c r="E59" s="251">
        <v>321</v>
      </c>
      <c r="F59" s="283">
        <v>0</v>
      </c>
    </row>
    <row r="60" spans="1:6" s="18" customFormat="1" ht="12.75" hidden="1" x14ac:dyDescent="0.2">
      <c r="A60" s="5" t="s">
        <v>453</v>
      </c>
      <c r="B60" s="251" t="s">
        <v>74</v>
      </c>
      <c r="C60" s="8" t="s">
        <v>104</v>
      </c>
      <c r="D60" s="8" t="s">
        <v>951</v>
      </c>
      <c r="E60" s="251"/>
      <c r="F60" s="283">
        <v>0</v>
      </c>
    </row>
    <row r="61" spans="1:6" s="18" customFormat="1" ht="33.75" hidden="1" x14ac:dyDescent="0.2">
      <c r="A61" s="1" t="s">
        <v>87</v>
      </c>
      <c r="B61" s="251" t="s">
        <v>74</v>
      </c>
      <c r="C61" s="8" t="s">
        <v>104</v>
      </c>
      <c r="D61" s="8" t="s">
        <v>951</v>
      </c>
      <c r="E61" s="251">
        <v>100</v>
      </c>
      <c r="F61" s="283">
        <v>0</v>
      </c>
    </row>
    <row r="62" spans="1:6" s="18" customFormat="1" ht="12.75" hidden="1" x14ac:dyDescent="0.2">
      <c r="A62" s="1" t="s">
        <v>108</v>
      </c>
      <c r="B62" s="251" t="s">
        <v>74</v>
      </c>
      <c r="C62" s="8" t="s">
        <v>104</v>
      </c>
      <c r="D62" s="8" t="s">
        <v>951</v>
      </c>
      <c r="E62" s="251">
        <v>120</v>
      </c>
      <c r="F62" s="283">
        <v>0</v>
      </c>
    </row>
    <row r="63" spans="1:6" s="18" customFormat="1" ht="22.5" hidden="1" x14ac:dyDescent="0.2">
      <c r="A63" s="5" t="s">
        <v>220</v>
      </c>
      <c r="B63" s="251" t="s">
        <v>74</v>
      </c>
      <c r="C63" s="8" t="s">
        <v>104</v>
      </c>
      <c r="D63" s="8" t="s">
        <v>951</v>
      </c>
      <c r="E63" s="251">
        <v>122</v>
      </c>
      <c r="F63" s="283">
        <v>0</v>
      </c>
    </row>
    <row r="64" spans="1:6" s="18" customFormat="1" ht="22.5" hidden="1" x14ac:dyDescent="0.2">
      <c r="A64" s="5" t="s">
        <v>675</v>
      </c>
      <c r="B64" s="251" t="s">
        <v>74</v>
      </c>
      <c r="C64" s="8" t="s">
        <v>104</v>
      </c>
      <c r="D64" s="8" t="s">
        <v>681</v>
      </c>
      <c r="E64" s="251" t="s">
        <v>124</v>
      </c>
      <c r="F64" s="283">
        <v>0</v>
      </c>
    </row>
    <row r="65" spans="1:6" s="18" customFormat="1" ht="33.75" hidden="1" x14ac:dyDescent="0.2">
      <c r="A65" s="1" t="s">
        <v>87</v>
      </c>
      <c r="B65" s="251" t="s">
        <v>74</v>
      </c>
      <c r="C65" s="8" t="s">
        <v>104</v>
      </c>
      <c r="D65" s="8" t="s">
        <v>681</v>
      </c>
      <c r="E65" s="251" t="s">
        <v>88</v>
      </c>
      <c r="F65" s="283">
        <v>0</v>
      </c>
    </row>
    <row r="66" spans="1:6" s="18" customFormat="1" ht="12.75" hidden="1" x14ac:dyDescent="0.2">
      <c r="A66" s="1" t="s">
        <v>108</v>
      </c>
      <c r="B66" s="251" t="s">
        <v>74</v>
      </c>
      <c r="C66" s="8" t="s">
        <v>104</v>
      </c>
      <c r="D66" s="8" t="s">
        <v>681</v>
      </c>
      <c r="E66" s="251" t="s">
        <v>168</v>
      </c>
      <c r="F66" s="283">
        <v>0</v>
      </c>
    </row>
    <row r="67" spans="1:6" s="18" customFormat="1" ht="12.75" hidden="1" x14ac:dyDescent="0.2">
      <c r="A67" s="5" t="s">
        <v>109</v>
      </c>
      <c r="B67" s="251" t="s">
        <v>74</v>
      </c>
      <c r="C67" s="8" t="s">
        <v>104</v>
      </c>
      <c r="D67" s="8" t="s">
        <v>681</v>
      </c>
      <c r="E67" s="251" t="s">
        <v>169</v>
      </c>
      <c r="F67" s="283">
        <v>0</v>
      </c>
    </row>
    <row r="68" spans="1:6" s="18" customFormat="1" ht="33.75" hidden="1" x14ac:dyDescent="0.2">
      <c r="A68" s="5" t="s">
        <v>110</v>
      </c>
      <c r="B68" s="251" t="s">
        <v>74</v>
      </c>
      <c r="C68" s="8" t="s">
        <v>104</v>
      </c>
      <c r="D68" s="8" t="s">
        <v>681</v>
      </c>
      <c r="E68" s="251">
        <v>129</v>
      </c>
      <c r="F68" s="283">
        <v>0</v>
      </c>
    </row>
    <row r="69" spans="1:6" s="18" customFormat="1" ht="22.5" x14ac:dyDescent="0.2">
      <c r="A69" s="1" t="s">
        <v>274</v>
      </c>
      <c r="B69" s="251" t="s">
        <v>74</v>
      </c>
      <c r="C69" s="8" t="s">
        <v>104</v>
      </c>
      <c r="D69" s="8" t="s">
        <v>275</v>
      </c>
      <c r="E69" s="251" t="s">
        <v>124</v>
      </c>
      <c r="F69" s="283">
        <v>40311.610999999997</v>
      </c>
    </row>
    <row r="70" spans="1:6" s="18" customFormat="1" ht="33.75" x14ac:dyDescent="0.2">
      <c r="A70" s="1" t="s">
        <v>87</v>
      </c>
      <c r="B70" s="251" t="s">
        <v>74</v>
      </c>
      <c r="C70" s="8" t="s">
        <v>104</v>
      </c>
      <c r="D70" s="8" t="s">
        <v>276</v>
      </c>
      <c r="E70" s="251" t="s">
        <v>88</v>
      </c>
      <c r="F70" s="283">
        <v>37307</v>
      </c>
    </row>
    <row r="71" spans="1:6" s="18" customFormat="1" ht="12.75" x14ac:dyDescent="0.2">
      <c r="A71" s="1" t="s">
        <v>108</v>
      </c>
      <c r="B71" s="251" t="s">
        <v>74</v>
      </c>
      <c r="C71" s="8" t="s">
        <v>104</v>
      </c>
      <c r="D71" s="8" t="s">
        <v>276</v>
      </c>
      <c r="E71" s="251" t="s">
        <v>168</v>
      </c>
      <c r="F71" s="283">
        <v>37307</v>
      </c>
    </row>
    <row r="72" spans="1:6" s="18" customFormat="1" ht="12.75" x14ac:dyDescent="0.2">
      <c r="A72" s="5" t="s">
        <v>109</v>
      </c>
      <c r="B72" s="251" t="s">
        <v>74</v>
      </c>
      <c r="C72" s="8" t="s">
        <v>104</v>
      </c>
      <c r="D72" s="8" t="s">
        <v>276</v>
      </c>
      <c r="E72" s="251" t="s">
        <v>169</v>
      </c>
      <c r="F72" s="283">
        <v>28654</v>
      </c>
    </row>
    <row r="73" spans="1:6" s="18" customFormat="1" ht="33.75" x14ac:dyDescent="0.2">
      <c r="A73" s="5" t="s">
        <v>110</v>
      </c>
      <c r="B73" s="251" t="s">
        <v>74</v>
      </c>
      <c r="C73" s="8" t="s">
        <v>104</v>
      </c>
      <c r="D73" s="8" t="s">
        <v>276</v>
      </c>
      <c r="E73" s="251">
        <v>129</v>
      </c>
      <c r="F73" s="283">
        <v>8653</v>
      </c>
    </row>
    <row r="74" spans="1:6" s="18" customFormat="1" ht="12.75" hidden="1" x14ac:dyDescent="0.2">
      <c r="A74" s="5" t="s">
        <v>453</v>
      </c>
      <c r="B74" s="251" t="s">
        <v>74</v>
      </c>
      <c r="C74" s="8" t="s">
        <v>104</v>
      </c>
      <c r="D74" s="8" t="s">
        <v>277</v>
      </c>
      <c r="E74" s="251"/>
      <c r="F74" s="283"/>
    </row>
    <row r="75" spans="1:6" s="18" customFormat="1" ht="33.75" hidden="1" x14ac:dyDescent="0.2">
      <c r="A75" s="1" t="s">
        <v>87</v>
      </c>
      <c r="B75" s="251" t="s">
        <v>74</v>
      </c>
      <c r="C75" s="8" t="s">
        <v>104</v>
      </c>
      <c r="D75" s="8" t="s">
        <v>277</v>
      </c>
      <c r="E75" s="251">
        <v>100</v>
      </c>
      <c r="F75" s="283">
        <v>0</v>
      </c>
    </row>
    <row r="76" spans="1:6" s="18" customFormat="1" ht="12.75" hidden="1" x14ac:dyDescent="0.2">
      <c r="A76" s="1" t="s">
        <v>108</v>
      </c>
      <c r="B76" s="251" t="s">
        <v>74</v>
      </c>
      <c r="C76" s="8" t="s">
        <v>104</v>
      </c>
      <c r="D76" s="8" t="s">
        <v>277</v>
      </c>
      <c r="E76" s="251">
        <v>120</v>
      </c>
      <c r="F76" s="283">
        <v>0</v>
      </c>
    </row>
    <row r="77" spans="1:6" s="18" customFormat="1" ht="22.5" hidden="1" x14ac:dyDescent="0.2">
      <c r="A77" s="5" t="s">
        <v>220</v>
      </c>
      <c r="B77" s="251" t="s">
        <v>74</v>
      </c>
      <c r="C77" s="8" t="s">
        <v>104</v>
      </c>
      <c r="D77" s="8" t="s">
        <v>277</v>
      </c>
      <c r="E77" s="251">
        <v>122</v>
      </c>
      <c r="F77" s="283">
        <v>0</v>
      </c>
    </row>
    <row r="78" spans="1:6" s="18" customFormat="1" ht="12.75" x14ac:dyDescent="0.2">
      <c r="A78" s="1" t="s">
        <v>376</v>
      </c>
      <c r="B78" s="251" t="s">
        <v>74</v>
      </c>
      <c r="C78" s="8" t="s">
        <v>104</v>
      </c>
      <c r="D78" s="8" t="s">
        <v>277</v>
      </c>
      <c r="E78" s="251" t="s">
        <v>96</v>
      </c>
      <c r="F78" s="283">
        <v>2007.6110000000001</v>
      </c>
    </row>
    <row r="79" spans="1:6" s="18" customFormat="1" ht="22.5" x14ac:dyDescent="0.2">
      <c r="A79" s="1" t="s">
        <v>97</v>
      </c>
      <c r="B79" s="251" t="s">
        <v>74</v>
      </c>
      <c r="C79" s="8" t="s">
        <v>104</v>
      </c>
      <c r="D79" s="8" t="s">
        <v>277</v>
      </c>
      <c r="E79" s="251" t="s">
        <v>98</v>
      </c>
      <c r="F79" s="283">
        <v>2007.6110000000001</v>
      </c>
    </row>
    <row r="80" spans="1:6" s="18" customFormat="1" ht="22.5" x14ac:dyDescent="0.2">
      <c r="A80" s="11" t="s">
        <v>111</v>
      </c>
      <c r="B80" s="251" t="s">
        <v>74</v>
      </c>
      <c r="C80" s="8" t="s">
        <v>104</v>
      </c>
      <c r="D80" s="8" t="s">
        <v>277</v>
      </c>
      <c r="E80" s="251">
        <v>242</v>
      </c>
      <c r="F80" s="283">
        <v>193</v>
      </c>
    </row>
    <row r="81" spans="1:6" s="18" customFormat="1" ht="12.75" x14ac:dyDescent="0.2">
      <c r="A81" s="11" t="s">
        <v>393</v>
      </c>
      <c r="B81" s="251" t="s">
        <v>74</v>
      </c>
      <c r="C81" s="8" t="s">
        <v>104</v>
      </c>
      <c r="D81" s="8" t="s">
        <v>277</v>
      </c>
      <c r="E81" s="251" t="s">
        <v>100</v>
      </c>
      <c r="F81" s="283">
        <v>1402.7560000000001</v>
      </c>
    </row>
    <row r="82" spans="1:6" s="18" customFormat="1" ht="12.75" x14ac:dyDescent="0.2">
      <c r="A82" s="11" t="s">
        <v>549</v>
      </c>
      <c r="B82" s="251" t="s">
        <v>74</v>
      </c>
      <c r="C82" s="8" t="s">
        <v>104</v>
      </c>
      <c r="D82" s="8" t="s">
        <v>277</v>
      </c>
      <c r="E82" s="251">
        <v>247</v>
      </c>
      <c r="F82" s="283">
        <v>411.85500000000002</v>
      </c>
    </row>
    <row r="83" spans="1:6" s="18" customFormat="1" ht="12.75" x14ac:dyDescent="0.2">
      <c r="A83" s="11" t="s">
        <v>112</v>
      </c>
      <c r="B83" s="251" t="s">
        <v>74</v>
      </c>
      <c r="C83" s="8" t="s">
        <v>104</v>
      </c>
      <c r="D83" s="8" t="s">
        <v>277</v>
      </c>
      <c r="E83" s="251" t="s">
        <v>171</v>
      </c>
      <c r="F83" s="283">
        <v>997</v>
      </c>
    </row>
    <row r="84" spans="1:6" s="18" customFormat="1" ht="12.75" x14ac:dyDescent="0.2">
      <c r="A84" s="11" t="s">
        <v>113</v>
      </c>
      <c r="B84" s="251" t="s">
        <v>74</v>
      </c>
      <c r="C84" s="8" t="s">
        <v>104</v>
      </c>
      <c r="D84" s="8" t="s">
        <v>277</v>
      </c>
      <c r="E84" s="251" t="s">
        <v>114</v>
      </c>
      <c r="F84" s="283">
        <v>997</v>
      </c>
    </row>
    <row r="85" spans="1:6" s="18" customFormat="1" ht="12.75" x14ac:dyDescent="0.2">
      <c r="A85" s="28" t="s">
        <v>115</v>
      </c>
      <c r="B85" s="251" t="s">
        <v>74</v>
      </c>
      <c r="C85" s="8" t="s">
        <v>104</v>
      </c>
      <c r="D85" s="8" t="s">
        <v>277</v>
      </c>
      <c r="E85" s="251" t="s">
        <v>116</v>
      </c>
      <c r="F85" s="283">
        <v>658</v>
      </c>
    </row>
    <row r="86" spans="1:6" s="18" customFormat="1" ht="12.75" x14ac:dyDescent="0.2">
      <c r="A86" s="11" t="s">
        <v>172</v>
      </c>
      <c r="B86" s="251" t="s">
        <v>74</v>
      </c>
      <c r="C86" s="8" t="s">
        <v>104</v>
      </c>
      <c r="D86" s="8" t="s">
        <v>277</v>
      </c>
      <c r="E86" s="251">
        <v>852</v>
      </c>
      <c r="F86" s="283">
        <v>30</v>
      </c>
    </row>
    <row r="87" spans="1:6" s="77" customFormat="1" ht="12.75" x14ac:dyDescent="0.2">
      <c r="A87" s="11" t="s">
        <v>370</v>
      </c>
      <c r="B87" s="251" t="s">
        <v>74</v>
      </c>
      <c r="C87" s="8" t="s">
        <v>104</v>
      </c>
      <c r="D87" s="8" t="s">
        <v>277</v>
      </c>
      <c r="E87" s="251">
        <v>853</v>
      </c>
      <c r="F87" s="283">
        <v>309</v>
      </c>
    </row>
    <row r="88" spans="1:6" s="18" customFormat="1" ht="22.5" hidden="1" x14ac:dyDescent="0.2">
      <c r="A88" s="5" t="s">
        <v>675</v>
      </c>
      <c r="B88" s="251" t="s">
        <v>74</v>
      </c>
      <c r="C88" s="8" t="s">
        <v>104</v>
      </c>
      <c r="D88" s="8" t="s">
        <v>682</v>
      </c>
      <c r="E88" s="251"/>
      <c r="F88" s="283">
        <v>0</v>
      </c>
    </row>
    <row r="89" spans="1:6" s="18" customFormat="1" ht="33.75" hidden="1" x14ac:dyDescent="0.2">
      <c r="A89" s="1" t="s">
        <v>87</v>
      </c>
      <c r="B89" s="251" t="s">
        <v>74</v>
      </c>
      <c r="C89" s="8" t="s">
        <v>104</v>
      </c>
      <c r="D89" s="8" t="s">
        <v>682</v>
      </c>
      <c r="E89" s="251" t="s">
        <v>88</v>
      </c>
      <c r="F89" s="193">
        <v>0</v>
      </c>
    </row>
    <row r="90" spans="1:6" s="18" customFormat="1" ht="12.75" hidden="1" x14ac:dyDescent="0.2">
      <c r="A90" s="1" t="s">
        <v>108</v>
      </c>
      <c r="B90" s="251" t="s">
        <v>74</v>
      </c>
      <c r="C90" s="8" t="s">
        <v>104</v>
      </c>
      <c r="D90" s="8" t="s">
        <v>682</v>
      </c>
      <c r="E90" s="251" t="s">
        <v>168</v>
      </c>
      <c r="F90" s="193">
        <v>0</v>
      </c>
    </row>
    <row r="91" spans="1:6" s="18" customFormat="1" ht="12.75" hidden="1" x14ac:dyDescent="0.2">
      <c r="A91" s="5" t="s">
        <v>109</v>
      </c>
      <c r="B91" s="251" t="s">
        <v>74</v>
      </c>
      <c r="C91" s="8" t="s">
        <v>104</v>
      </c>
      <c r="D91" s="8" t="s">
        <v>682</v>
      </c>
      <c r="E91" s="251" t="s">
        <v>169</v>
      </c>
      <c r="F91" s="283">
        <v>0</v>
      </c>
    </row>
    <row r="92" spans="1:6" s="18" customFormat="1" ht="33.75" hidden="1" x14ac:dyDescent="0.2">
      <c r="A92" s="5" t="s">
        <v>110</v>
      </c>
      <c r="B92" s="251" t="s">
        <v>74</v>
      </c>
      <c r="C92" s="8" t="s">
        <v>104</v>
      </c>
      <c r="D92" s="8" t="s">
        <v>682</v>
      </c>
      <c r="E92" s="251">
        <v>129</v>
      </c>
      <c r="F92" s="283">
        <v>0</v>
      </c>
    </row>
    <row r="93" spans="1:6" s="18" customFormat="1" ht="12.75" x14ac:dyDescent="0.2">
      <c r="A93" s="3" t="s">
        <v>373</v>
      </c>
      <c r="B93" s="255" t="s">
        <v>74</v>
      </c>
      <c r="C93" s="247" t="s">
        <v>214</v>
      </c>
      <c r="D93" s="247"/>
      <c r="E93" s="255"/>
      <c r="F93" s="278">
        <v>216</v>
      </c>
    </row>
    <row r="94" spans="1:6" s="18" customFormat="1" ht="22.5" x14ac:dyDescent="0.2">
      <c r="A94" s="5" t="s">
        <v>380</v>
      </c>
      <c r="B94" s="251" t="s">
        <v>74</v>
      </c>
      <c r="C94" s="8" t="s">
        <v>214</v>
      </c>
      <c r="D94" s="8" t="s">
        <v>374</v>
      </c>
      <c r="E94" s="251"/>
      <c r="F94" s="283">
        <v>216</v>
      </c>
    </row>
    <row r="95" spans="1:6" s="18" customFormat="1" ht="12.75" x14ac:dyDescent="0.2">
      <c r="A95" s="1" t="s">
        <v>376</v>
      </c>
      <c r="B95" s="251" t="s">
        <v>74</v>
      </c>
      <c r="C95" s="8" t="s">
        <v>214</v>
      </c>
      <c r="D95" s="8" t="s">
        <v>374</v>
      </c>
      <c r="E95" s="251" t="s">
        <v>96</v>
      </c>
      <c r="F95" s="283">
        <v>216</v>
      </c>
    </row>
    <row r="96" spans="1:6" s="18" customFormat="1" ht="22.5" x14ac:dyDescent="0.2">
      <c r="A96" s="1" t="s">
        <v>97</v>
      </c>
      <c r="B96" s="251" t="s">
        <v>74</v>
      </c>
      <c r="C96" s="8" t="s">
        <v>214</v>
      </c>
      <c r="D96" s="8" t="s">
        <v>374</v>
      </c>
      <c r="E96" s="251" t="s">
        <v>98</v>
      </c>
      <c r="F96" s="283">
        <v>216</v>
      </c>
    </row>
    <row r="97" spans="1:6" s="18" customFormat="1" ht="12.75" x14ac:dyDescent="0.2">
      <c r="A97" s="11" t="s">
        <v>393</v>
      </c>
      <c r="B97" s="251" t="s">
        <v>74</v>
      </c>
      <c r="C97" s="8" t="s">
        <v>214</v>
      </c>
      <c r="D97" s="8" t="s">
        <v>374</v>
      </c>
      <c r="E97" s="251" t="s">
        <v>100</v>
      </c>
      <c r="F97" s="283">
        <v>216</v>
      </c>
    </row>
    <row r="98" spans="1:6" s="18" customFormat="1" ht="21" x14ac:dyDescent="0.2">
      <c r="A98" s="3" t="s">
        <v>234</v>
      </c>
      <c r="B98" s="255" t="s">
        <v>74</v>
      </c>
      <c r="C98" s="247" t="s">
        <v>158</v>
      </c>
      <c r="D98" s="247" t="s">
        <v>123</v>
      </c>
      <c r="E98" s="255" t="s">
        <v>124</v>
      </c>
      <c r="F98" s="278">
        <v>22252.799999999999</v>
      </c>
    </row>
    <row r="99" spans="1:6" s="18" customFormat="1" ht="22.5" x14ac:dyDescent="0.2">
      <c r="A99" s="53" t="s">
        <v>989</v>
      </c>
      <c r="B99" s="280" t="s">
        <v>74</v>
      </c>
      <c r="C99" s="281" t="s">
        <v>158</v>
      </c>
      <c r="D99" s="281" t="s">
        <v>235</v>
      </c>
      <c r="E99" s="280" t="s">
        <v>124</v>
      </c>
      <c r="F99" s="282">
        <v>18540.8</v>
      </c>
    </row>
    <row r="100" spans="1:6" s="18" customFormat="1" ht="33.75" x14ac:dyDescent="0.2">
      <c r="A100" s="1" t="s">
        <v>566</v>
      </c>
      <c r="B100" s="251" t="s">
        <v>74</v>
      </c>
      <c r="C100" s="8" t="s">
        <v>158</v>
      </c>
      <c r="D100" s="8" t="s">
        <v>236</v>
      </c>
      <c r="E100" s="251" t="s">
        <v>124</v>
      </c>
      <c r="F100" s="283">
        <v>18540.8</v>
      </c>
    </row>
    <row r="101" spans="1:6" s="18" customFormat="1" ht="22.5" x14ac:dyDescent="0.2">
      <c r="A101" s="1" t="s">
        <v>237</v>
      </c>
      <c r="B101" s="251" t="s">
        <v>74</v>
      </c>
      <c r="C101" s="8" t="s">
        <v>158</v>
      </c>
      <c r="D101" s="8" t="s">
        <v>238</v>
      </c>
      <c r="E101" s="251"/>
      <c r="F101" s="283">
        <v>18540.8</v>
      </c>
    </row>
    <row r="102" spans="1:6" s="18" customFormat="1" ht="33.75" x14ac:dyDescent="0.2">
      <c r="A102" s="1" t="s">
        <v>87</v>
      </c>
      <c r="B102" s="251" t="s">
        <v>74</v>
      </c>
      <c r="C102" s="8" t="s">
        <v>158</v>
      </c>
      <c r="D102" s="8" t="s">
        <v>239</v>
      </c>
      <c r="E102" s="251" t="s">
        <v>88</v>
      </c>
      <c r="F102" s="283">
        <v>10740</v>
      </c>
    </row>
    <row r="103" spans="1:6" s="18" customFormat="1" ht="12.75" x14ac:dyDescent="0.2">
      <c r="A103" s="1" t="s">
        <v>108</v>
      </c>
      <c r="B103" s="251" t="s">
        <v>74</v>
      </c>
      <c r="C103" s="8" t="s">
        <v>158</v>
      </c>
      <c r="D103" s="8" t="s">
        <v>240</v>
      </c>
      <c r="E103" s="251" t="s">
        <v>168</v>
      </c>
      <c r="F103" s="283">
        <v>10740</v>
      </c>
    </row>
    <row r="104" spans="1:6" s="18" customFormat="1" ht="12.75" x14ac:dyDescent="0.2">
      <c r="A104" s="5" t="s">
        <v>109</v>
      </c>
      <c r="B104" s="251" t="s">
        <v>74</v>
      </c>
      <c r="C104" s="8" t="s">
        <v>158</v>
      </c>
      <c r="D104" s="8" t="s">
        <v>240</v>
      </c>
      <c r="E104" s="251" t="s">
        <v>169</v>
      </c>
      <c r="F104" s="283">
        <v>8249</v>
      </c>
    </row>
    <row r="105" spans="1:6" s="18" customFormat="1" ht="33.75" x14ac:dyDescent="0.2">
      <c r="A105" s="5" t="s">
        <v>110</v>
      </c>
      <c r="B105" s="251" t="s">
        <v>74</v>
      </c>
      <c r="C105" s="8" t="s">
        <v>158</v>
      </c>
      <c r="D105" s="8" t="s">
        <v>240</v>
      </c>
      <c r="E105" s="251">
        <v>129</v>
      </c>
      <c r="F105" s="283">
        <v>2491</v>
      </c>
    </row>
    <row r="106" spans="1:6" s="21" customFormat="1" ht="33.75" x14ac:dyDescent="0.2">
      <c r="A106" s="1" t="s">
        <v>87</v>
      </c>
      <c r="B106" s="251" t="s">
        <v>74</v>
      </c>
      <c r="C106" s="8" t="s">
        <v>158</v>
      </c>
      <c r="D106" s="8" t="s">
        <v>241</v>
      </c>
      <c r="E106" s="251">
        <v>100</v>
      </c>
      <c r="F106" s="283">
        <v>157.19999999999999</v>
      </c>
    </row>
    <row r="107" spans="1:6" s="21" customFormat="1" ht="12.75" x14ac:dyDescent="0.2">
      <c r="A107" s="1" t="s">
        <v>108</v>
      </c>
      <c r="B107" s="251" t="s">
        <v>74</v>
      </c>
      <c r="C107" s="8" t="s">
        <v>158</v>
      </c>
      <c r="D107" s="8" t="s">
        <v>241</v>
      </c>
      <c r="E107" s="251">
        <v>120</v>
      </c>
      <c r="F107" s="283">
        <v>157.19999999999999</v>
      </c>
    </row>
    <row r="108" spans="1:6" s="21" customFormat="1" ht="22.5" x14ac:dyDescent="0.2">
      <c r="A108" s="5" t="s">
        <v>220</v>
      </c>
      <c r="B108" s="251" t="s">
        <v>74</v>
      </c>
      <c r="C108" s="8" t="s">
        <v>158</v>
      </c>
      <c r="D108" s="8" t="s">
        <v>241</v>
      </c>
      <c r="E108" s="251" t="s">
        <v>222</v>
      </c>
      <c r="F108" s="283">
        <v>157.19999999999999</v>
      </c>
    </row>
    <row r="109" spans="1:6" s="21" customFormat="1" ht="12.75" x14ac:dyDescent="0.2">
      <c r="A109" s="1" t="s">
        <v>376</v>
      </c>
      <c r="B109" s="251" t="s">
        <v>74</v>
      </c>
      <c r="C109" s="8" t="s">
        <v>158</v>
      </c>
      <c r="D109" s="8" t="s">
        <v>241</v>
      </c>
      <c r="E109" s="251" t="s">
        <v>96</v>
      </c>
      <c r="F109" s="283">
        <v>7622.7999999999993</v>
      </c>
    </row>
    <row r="110" spans="1:6" s="21" customFormat="1" ht="22.5" x14ac:dyDescent="0.2">
      <c r="A110" s="1" t="s">
        <v>97</v>
      </c>
      <c r="B110" s="251" t="s">
        <v>74</v>
      </c>
      <c r="C110" s="8" t="s">
        <v>158</v>
      </c>
      <c r="D110" s="8" t="s">
        <v>241</v>
      </c>
      <c r="E110" s="251" t="s">
        <v>98</v>
      </c>
      <c r="F110" s="283">
        <v>7622.7999999999993</v>
      </c>
    </row>
    <row r="111" spans="1:6" s="21" customFormat="1" ht="22.5" x14ac:dyDescent="0.2">
      <c r="A111" s="11" t="s">
        <v>111</v>
      </c>
      <c r="B111" s="251" t="s">
        <v>74</v>
      </c>
      <c r="C111" s="8" t="s">
        <v>158</v>
      </c>
      <c r="D111" s="8" t="s">
        <v>241</v>
      </c>
      <c r="E111" s="251">
        <v>242</v>
      </c>
      <c r="F111" s="283">
        <v>2222.6849999999999</v>
      </c>
    </row>
    <row r="112" spans="1:6" s="21" customFormat="1" ht="12.75" x14ac:dyDescent="0.2">
      <c r="A112" s="11" t="s">
        <v>393</v>
      </c>
      <c r="B112" s="251" t="s">
        <v>74</v>
      </c>
      <c r="C112" s="8" t="s">
        <v>158</v>
      </c>
      <c r="D112" s="8" t="s">
        <v>241</v>
      </c>
      <c r="E112" s="251" t="s">
        <v>100</v>
      </c>
      <c r="F112" s="283">
        <v>5400.1149999999998</v>
      </c>
    </row>
    <row r="113" spans="1:6" s="18" customFormat="1" ht="12.75" x14ac:dyDescent="0.2">
      <c r="A113" s="11" t="s">
        <v>112</v>
      </c>
      <c r="B113" s="251" t="s">
        <v>74</v>
      </c>
      <c r="C113" s="8" t="s">
        <v>158</v>
      </c>
      <c r="D113" s="8" t="s">
        <v>241</v>
      </c>
      <c r="E113" s="251" t="s">
        <v>171</v>
      </c>
      <c r="F113" s="283">
        <v>20.8</v>
      </c>
    </row>
    <row r="114" spans="1:6" s="18" customFormat="1" ht="12.75" x14ac:dyDescent="0.2">
      <c r="A114" s="11" t="s">
        <v>113</v>
      </c>
      <c r="B114" s="251" t="s">
        <v>74</v>
      </c>
      <c r="C114" s="8" t="s">
        <v>158</v>
      </c>
      <c r="D114" s="8" t="s">
        <v>241</v>
      </c>
      <c r="E114" s="251" t="s">
        <v>114</v>
      </c>
      <c r="F114" s="283">
        <v>20.8</v>
      </c>
    </row>
    <row r="115" spans="1:6" s="18" customFormat="1" ht="12.75" x14ac:dyDescent="0.2">
      <c r="A115" s="28" t="s">
        <v>115</v>
      </c>
      <c r="B115" s="251" t="s">
        <v>74</v>
      </c>
      <c r="C115" s="8" t="s">
        <v>158</v>
      </c>
      <c r="D115" s="8" t="s">
        <v>241</v>
      </c>
      <c r="E115" s="251">
        <v>851</v>
      </c>
      <c r="F115" s="283">
        <v>0</v>
      </c>
    </row>
    <row r="116" spans="1:6" s="18" customFormat="1" ht="12.75" x14ac:dyDescent="0.2">
      <c r="A116" s="11" t="s">
        <v>172</v>
      </c>
      <c r="B116" s="251" t="s">
        <v>74</v>
      </c>
      <c r="C116" s="8" t="s">
        <v>158</v>
      </c>
      <c r="D116" s="8" t="s">
        <v>241</v>
      </c>
      <c r="E116" s="251" t="s">
        <v>192</v>
      </c>
      <c r="F116" s="283">
        <v>1.8</v>
      </c>
    </row>
    <row r="117" spans="1:6" s="18" customFormat="1" ht="12.75" x14ac:dyDescent="0.2">
      <c r="A117" s="11" t="s">
        <v>370</v>
      </c>
      <c r="B117" s="251" t="s">
        <v>74</v>
      </c>
      <c r="C117" s="8" t="s">
        <v>158</v>
      </c>
      <c r="D117" s="8" t="s">
        <v>241</v>
      </c>
      <c r="E117" s="251">
        <v>853</v>
      </c>
      <c r="F117" s="283">
        <v>19</v>
      </c>
    </row>
    <row r="118" spans="1:6" s="188" customFormat="1" ht="12.75" x14ac:dyDescent="0.2">
      <c r="A118" s="54" t="s">
        <v>341</v>
      </c>
      <c r="B118" s="280" t="s">
        <v>74</v>
      </c>
      <c r="C118" s="281" t="s">
        <v>158</v>
      </c>
      <c r="D118" s="281" t="s">
        <v>342</v>
      </c>
      <c r="E118" s="280" t="s">
        <v>124</v>
      </c>
      <c r="F118" s="282">
        <v>3712</v>
      </c>
    </row>
    <row r="119" spans="1:6" s="188" customFormat="1" ht="33.75" x14ac:dyDescent="0.2">
      <c r="A119" s="1" t="s">
        <v>87</v>
      </c>
      <c r="B119" s="251" t="s">
        <v>74</v>
      </c>
      <c r="C119" s="8" t="s">
        <v>158</v>
      </c>
      <c r="D119" s="8" t="s">
        <v>343</v>
      </c>
      <c r="E119" s="251" t="s">
        <v>88</v>
      </c>
      <c r="F119" s="283">
        <v>3452</v>
      </c>
    </row>
    <row r="120" spans="1:6" s="188" customFormat="1" ht="12.75" x14ac:dyDescent="0.2">
      <c r="A120" s="1" t="s">
        <v>108</v>
      </c>
      <c r="B120" s="251" t="s">
        <v>74</v>
      </c>
      <c r="C120" s="8" t="s">
        <v>158</v>
      </c>
      <c r="D120" s="8" t="s">
        <v>343</v>
      </c>
      <c r="E120" s="251" t="s">
        <v>168</v>
      </c>
      <c r="F120" s="283">
        <v>3452</v>
      </c>
    </row>
    <row r="121" spans="1:6" s="21" customFormat="1" ht="12.75" x14ac:dyDescent="0.2">
      <c r="A121" s="5" t="s">
        <v>109</v>
      </c>
      <c r="B121" s="251" t="s">
        <v>74</v>
      </c>
      <c r="C121" s="8" t="s">
        <v>158</v>
      </c>
      <c r="D121" s="8" t="s">
        <v>343</v>
      </c>
      <c r="E121" s="251" t="s">
        <v>169</v>
      </c>
      <c r="F121" s="283">
        <v>2651</v>
      </c>
    </row>
    <row r="122" spans="1:6" s="21" customFormat="1" ht="33.75" x14ac:dyDescent="0.2">
      <c r="A122" s="5" t="s">
        <v>110</v>
      </c>
      <c r="B122" s="251" t="s">
        <v>74</v>
      </c>
      <c r="C122" s="8" t="s">
        <v>158</v>
      </c>
      <c r="D122" s="8" t="s">
        <v>343</v>
      </c>
      <c r="E122" s="251">
        <v>129</v>
      </c>
      <c r="F122" s="283">
        <v>801</v>
      </c>
    </row>
    <row r="123" spans="1:6" s="21" customFormat="1" ht="33.75" x14ac:dyDescent="0.2">
      <c r="A123" s="1" t="s">
        <v>87</v>
      </c>
      <c r="B123" s="251" t="s">
        <v>74</v>
      </c>
      <c r="C123" s="8" t="s">
        <v>158</v>
      </c>
      <c r="D123" s="8" t="s">
        <v>344</v>
      </c>
      <c r="E123" s="251">
        <v>100</v>
      </c>
      <c r="F123" s="283">
        <v>18.600000000000001</v>
      </c>
    </row>
    <row r="124" spans="1:6" s="18" customFormat="1" ht="12.75" x14ac:dyDescent="0.2">
      <c r="A124" s="1" t="s">
        <v>108</v>
      </c>
      <c r="B124" s="251" t="s">
        <v>74</v>
      </c>
      <c r="C124" s="8" t="s">
        <v>158</v>
      </c>
      <c r="D124" s="8" t="s">
        <v>344</v>
      </c>
      <c r="E124" s="251">
        <v>120</v>
      </c>
      <c r="F124" s="283">
        <v>18.600000000000001</v>
      </c>
    </row>
    <row r="125" spans="1:6" s="18" customFormat="1" ht="22.5" x14ac:dyDescent="0.2">
      <c r="A125" s="5" t="s">
        <v>220</v>
      </c>
      <c r="B125" s="251" t="s">
        <v>74</v>
      </c>
      <c r="C125" s="8" t="s">
        <v>158</v>
      </c>
      <c r="D125" s="8" t="s">
        <v>344</v>
      </c>
      <c r="E125" s="251">
        <v>122</v>
      </c>
      <c r="F125" s="283">
        <v>18.600000000000001</v>
      </c>
    </row>
    <row r="126" spans="1:6" s="18" customFormat="1" ht="12.75" x14ac:dyDescent="0.2">
      <c r="A126" s="1" t="s">
        <v>376</v>
      </c>
      <c r="B126" s="251" t="s">
        <v>74</v>
      </c>
      <c r="C126" s="8" t="s">
        <v>158</v>
      </c>
      <c r="D126" s="8" t="s">
        <v>344</v>
      </c>
      <c r="E126" s="251" t="s">
        <v>96</v>
      </c>
      <c r="F126" s="283">
        <v>236.4</v>
      </c>
    </row>
    <row r="127" spans="1:6" s="18" customFormat="1" ht="22.5" x14ac:dyDescent="0.2">
      <c r="A127" s="11" t="s">
        <v>97</v>
      </c>
      <c r="B127" s="251" t="s">
        <v>74</v>
      </c>
      <c r="C127" s="8" t="s">
        <v>158</v>
      </c>
      <c r="D127" s="8" t="s">
        <v>344</v>
      </c>
      <c r="E127" s="251" t="s">
        <v>98</v>
      </c>
      <c r="F127" s="283">
        <v>236.4</v>
      </c>
    </row>
    <row r="128" spans="1:6" s="18" customFormat="1" ht="22.5" x14ac:dyDescent="0.2">
      <c r="A128" s="11" t="s">
        <v>111</v>
      </c>
      <c r="B128" s="251" t="s">
        <v>74</v>
      </c>
      <c r="C128" s="8" t="s">
        <v>158</v>
      </c>
      <c r="D128" s="8" t="s">
        <v>344</v>
      </c>
      <c r="E128" s="251">
        <v>242</v>
      </c>
      <c r="F128" s="283">
        <v>156</v>
      </c>
    </row>
    <row r="129" spans="1:6" s="18" customFormat="1" ht="12.75" x14ac:dyDescent="0.2">
      <c r="A129" s="11" t="s">
        <v>393</v>
      </c>
      <c r="B129" s="251" t="s">
        <v>74</v>
      </c>
      <c r="C129" s="8" t="s">
        <v>158</v>
      </c>
      <c r="D129" s="8" t="s">
        <v>344</v>
      </c>
      <c r="E129" s="251" t="s">
        <v>100</v>
      </c>
      <c r="F129" s="283">
        <v>80.400000000000006</v>
      </c>
    </row>
    <row r="130" spans="1:6" s="18" customFormat="1" ht="12.75" hidden="1" x14ac:dyDescent="0.2">
      <c r="A130" s="11" t="s">
        <v>136</v>
      </c>
      <c r="B130" s="251" t="s">
        <v>74</v>
      </c>
      <c r="C130" s="8" t="s">
        <v>158</v>
      </c>
      <c r="D130" s="8" t="s">
        <v>344</v>
      </c>
      <c r="E130" s="251">
        <v>300</v>
      </c>
      <c r="F130" s="283">
        <v>0</v>
      </c>
    </row>
    <row r="131" spans="1:6" s="18" customFormat="1" ht="33.75" hidden="1" x14ac:dyDescent="0.2">
      <c r="A131" s="11" t="s">
        <v>375</v>
      </c>
      <c r="B131" s="251" t="s">
        <v>74</v>
      </c>
      <c r="C131" s="8" t="s">
        <v>158</v>
      </c>
      <c r="D131" s="8" t="s">
        <v>344</v>
      </c>
      <c r="E131" s="251">
        <v>320</v>
      </c>
      <c r="F131" s="283">
        <v>0</v>
      </c>
    </row>
    <row r="132" spans="1:6" s="18" customFormat="1" ht="22.5" hidden="1" x14ac:dyDescent="0.2">
      <c r="A132" s="11" t="s">
        <v>445</v>
      </c>
      <c r="B132" s="251" t="s">
        <v>74</v>
      </c>
      <c r="C132" s="8" t="s">
        <v>158</v>
      </c>
      <c r="D132" s="8" t="s">
        <v>344</v>
      </c>
      <c r="E132" s="251">
        <v>321</v>
      </c>
      <c r="F132" s="283">
        <v>0</v>
      </c>
    </row>
    <row r="133" spans="1:6" s="18" customFormat="1" ht="12.75" x14ac:dyDescent="0.2">
      <c r="A133" s="11" t="s">
        <v>112</v>
      </c>
      <c r="B133" s="251" t="s">
        <v>74</v>
      </c>
      <c r="C133" s="8" t="s">
        <v>158</v>
      </c>
      <c r="D133" s="8" t="s">
        <v>344</v>
      </c>
      <c r="E133" s="251" t="s">
        <v>171</v>
      </c>
      <c r="F133" s="283">
        <v>5</v>
      </c>
    </row>
    <row r="134" spans="1:6" s="18" customFormat="1" ht="12.75" x14ac:dyDescent="0.2">
      <c r="A134" s="11" t="s">
        <v>113</v>
      </c>
      <c r="B134" s="251" t="s">
        <v>74</v>
      </c>
      <c r="C134" s="8" t="s">
        <v>158</v>
      </c>
      <c r="D134" s="8" t="s">
        <v>344</v>
      </c>
      <c r="E134" s="251" t="s">
        <v>114</v>
      </c>
      <c r="F134" s="283">
        <v>5</v>
      </c>
    </row>
    <row r="135" spans="1:6" s="18" customFormat="1" ht="12.75" x14ac:dyDescent="0.2">
      <c r="A135" s="11" t="s">
        <v>172</v>
      </c>
      <c r="B135" s="251" t="s">
        <v>74</v>
      </c>
      <c r="C135" s="8" t="s">
        <v>158</v>
      </c>
      <c r="D135" s="8" t="s">
        <v>344</v>
      </c>
      <c r="E135" s="251">
        <v>852</v>
      </c>
      <c r="F135" s="283">
        <v>0</v>
      </c>
    </row>
    <row r="136" spans="1:6" s="18" customFormat="1" ht="12.75" x14ac:dyDescent="0.2">
      <c r="A136" s="11" t="s">
        <v>370</v>
      </c>
      <c r="B136" s="251" t="s">
        <v>74</v>
      </c>
      <c r="C136" s="8" t="s">
        <v>158</v>
      </c>
      <c r="D136" s="8" t="s">
        <v>344</v>
      </c>
      <c r="E136" s="251">
        <v>853</v>
      </c>
      <c r="F136" s="283">
        <v>5</v>
      </c>
    </row>
    <row r="137" spans="1:6" s="18" customFormat="1" ht="22.5" hidden="1" x14ac:dyDescent="0.2">
      <c r="A137" s="11" t="s">
        <v>675</v>
      </c>
      <c r="B137" s="251" t="s">
        <v>74</v>
      </c>
      <c r="C137" s="8" t="s">
        <v>158</v>
      </c>
      <c r="D137" s="8" t="s">
        <v>671</v>
      </c>
      <c r="E137" s="251"/>
      <c r="F137" s="283">
        <v>0</v>
      </c>
    </row>
    <row r="138" spans="1:6" s="18" customFormat="1" ht="33.75" hidden="1" x14ac:dyDescent="0.2">
      <c r="A138" s="1" t="s">
        <v>87</v>
      </c>
      <c r="B138" s="251" t="s">
        <v>74</v>
      </c>
      <c r="C138" s="8" t="s">
        <v>158</v>
      </c>
      <c r="D138" s="8" t="s">
        <v>671</v>
      </c>
      <c r="E138" s="251" t="s">
        <v>88</v>
      </c>
      <c r="F138" s="283">
        <v>0</v>
      </c>
    </row>
    <row r="139" spans="1:6" s="18" customFormat="1" ht="12.75" hidden="1" x14ac:dyDescent="0.2">
      <c r="A139" s="1" t="s">
        <v>108</v>
      </c>
      <c r="B139" s="251" t="s">
        <v>74</v>
      </c>
      <c r="C139" s="8" t="s">
        <v>158</v>
      </c>
      <c r="D139" s="8" t="s">
        <v>671</v>
      </c>
      <c r="E139" s="251" t="s">
        <v>168</v>
      </c>
      <c r="F139" s="283">
        <v>0</v>
      </c>
    </row>
    <row r="140" spans="1:6" s="18" customFormat="1" ht="12.75" hidden="1" x14ac:dyDescent="0.2">
      <c r="A140" s="5" t="s">
        <v>109</v>
      </c>
      <c r="B140" s="251" t="s">
        <v>74</v>
      </c>
      <c r="C140" s="8" t="s">
        <v>158</v>
      </c>
      <c r="D140" s="8" t="s">
        <v>671</v>
      </c>
      <c r="E140" s="251" t="s">
        <v>169</v>
      </c>
      <c r="F140" s="283">
        <v>0</v>
      </c>
    </row>
    <row r="141" spans="1:6" s="18" customFormat="1" ht="33.75" hidden="1" x14ac:dyDescent="0.2">
      <c r="A141" s="5" t="s">
        <v>110</v>
      </c>
      <c r="B141" s="251" t="s">
        <v>74</v>
      </c>
      <c r="C141" s="8" t="s">
        <v>158</v>
      </c>
      <c r="D141" s="8" t="s">
        <v>671</v>
      </c>
      <c r="E141" s="251">
        <v>129</v>
      </c>
      <c r="F141" s="283">
        <v>0</v>
      </c>
    </row>
    <row r="142" spans="1:6" s="18" customFormat="1" ht="12.75" hidden="1" x14ac:dyDescent="0.2">
      <c r="A142" s="38" t="s">
        <v>600</v>
      </c>
      <c r="B142" s="255" t="s">
        <v>74</v>
      </c>
      <c r="C142" s="247" t="s">
        <v>178</v>
      </c>
      <c r="D142" s="247"/>
      <c r="E142" s="271"/>
      <c r="F142" s="278">
        <v>0</v>
      </c>
    </row>
    <row r="143" spans="1:6" s="18" customFormat="1" ht="12.75" hidden="1" x14ac:dyDescent="0.2">
      <c r="A143" s="11" t="s">
        <v>601</v>
      </c>
      <c r="B143" s="251" t="s">
        <v>74</v>
      </c>
      <c r="C143" s="8" t="s">
        <v>178</v>
      </c>
      <c r="D143" s="8" t="s">
        <v>602</v>
      </c>
      <c r="E143" s="270"/>
      <c r="F143" s="283">
        <v>0</v>
      </c>
    </row>
    <row r="144" spans="1:6" s="18" customFormat="1" ht="12.75" hidden="1" x14ac:dyDescent="0.2">
      <c r="A144" s="1" t="s">
        <v>376</v>
      </c>
      <c r="B144" s="251" t="s">
        <v>74</v>
      </c>
      <c r="C144" s="8" t="s">
        <v>178</v>
      </c>
      <c r="D144" s="8" t="s">
        <v>602</v>
      </c>
      <c r="E144" s="270">
        <v>800</v>
      </c>
      <c r="F144" s="283">
        <v>0</v>
      </c>
    </row>
    <row r="145" spans="1:6" s="18" customFormat="1" ht="22.5" hidden="1" x14ac:dyDescent="0.2">
      <c r="A145" s="1" t="s">
        <v>97</v>
      </c>
      <c r="B145" s="251" t="s">
        <v>74</v>
      </c>
      <c r="C145" s="8" t="s">
        <v>178</v>
      </c>
      <c r="D145" s="8" t="s">
        <v>602</v>
      </c>
      <c r="E145" s="270">
        <v>800</v>
      </c>
      <c r="F145" s="283">
        <v>0</v>
      </c>
    </row>
    <row r="146" spans="1:6" s="18" customFormat="1" ht="12.75" hidden="1" x14ac:dyDescent="0.2">
      <c r="A146" s="1" t="s">
        <v>603</v>
      </c>
      <c r="B146" s="251" t="s">
        <v>74</v>
      </c>
      <c r="C146" s="8" t="s">
        <v>178</v>
      </c>
      <c r="D146" s="8" t="s">
        <v>602</v>
      </c>
      <c r="E146" s="270">
        <v>880</v>
      </c>
      <c r="F146" s="283">
        <v>0</v>
      </c>
    </row>
    <row r="147" spans="1:6" s="18" customFormat="1" ht="12.75" x14ac:dyDescent="0.2">
      <c r="A147" s="38" t="s">
        <v>378</v>
      </c>
      <c r="B147" s="255" t="s">
        <v>74</v>
      </c>
      <c r="C147" s="247" t="s">
        <v>321</v>
      </c>
      <c r="D147" s="247"/>
      <c r="E147" s="255"/>
      <c r="F147" s="278">
        <v>1500</v>
      </c>
    </row>
    <row r="148" spans="1:6" s="18" customFormat="1" ht="12.75" x14ac:dyDescent="0.2">
      <c r="A148" s="11" t="s">
        <v>387</v>
      </c>
      <c r="B148" s="251" t="s">
        <v>74</v>
      </c>
      <c r="C148" s="8" t="s">
        <v>321</v>
      </c>
      <c r="D148" s="8" t="s">
        <v>386</v>
      </c>
      <c r="E148" s="251"/>
      <c r="F148" s="283">
        <v>1500</v>
      </c>
    </row>
    <row r="149" spans="1:6" s="18" customFormat="1" ht="12.75" x14ac:dyDescent="0.2">
      <c r="A149" s="5" t="s">
        <v>406</v>
      </c>
      <c r="B149" s="251" t="s">
        <v>74</v>
      </c>
      <c r="C149" s="8" t="s">
        <v>321</v>
      </c>
      <c r="D149" s="8" t="s">
        <v>386</v>
      </c>
      <c r="E149" s="251">
        <v>800</v>
      </c>
      <c r="F149" s="283">
        <v>1500</v>
      </c>
    </row>
    <row r="150" spans="1:6" s="18" customFormat="1" ht="22.5" x14ac:dyDescent="0.2">
      <c r="A150" s="1" t="s">
        <v>97</v>
      </c>
      <c r="B150" s="251" t="s">
        <v>74</v>
      </c>
      <c r="C150" s="8" t="s">
        <v>321</v>
      </c>
      <c r="D150" s="8" t="s">
        <v>386</v>
      </c>
      <c r="E150" s="251">
        <v>800</v>
      </c>
      <c r="F150" s="283">
        <v>1500</v>
      </c>
    </row>
    <row r="151" spans="1:6" s="18" customFormat="1" ht="22.5" x14ac:dyDescent="0.2">
      <c r="A151" s="11" t="s">
        <v>99</v>
      </c>
      <c r="B151" s="251" t="s">
        <v>74</v>
      </c>
      <c r="C151" s="8" t="s">
        <v>321</v>
      </c>
      <c r="D151" s="8" t="s">
        <v>386</v>
      </c>
      <c r="E151" s="251">
        <v>870</v>
      </c>
      <c r="F151" s="283">
        <v>1500</v>
      </c>
    </row>
    <row r="152" spans="1:6" s="18" customFormat="1" ht="12.75" x14ac:dyDescent="0.2">
      <c r="A152" s="3" t="s">
        <v>242</v>
      </c>
      <c r="B152" s="255" t="s">
        <v>74</v>
      </c>
      <c r="C152" s="247" t="s">
        <v>243</v>
      </c>
      <c r="D152" s="247"/>
      <c r="E152" s="255"/>
      <c r="F152" s="278">
        <v>7365</v>
      </c>
    </row>
    <row r="153" spans="1:6" s="18" customFormat="1" ht="22.5" x14ac:dyDescent="0.2">
      <c r="A153" s="1" t="s">
        <v>567</v>
      </c>
      <c r="B153" s="251" t="s">
        <v>74</v>
      </c>
      <c r="C153" s="8" t="s">
        <v>243</v>
      </c>
      <c r="D153" s="8" t="s">
        <v>278</v>
      </c>
      <c r="E153" s="251"/>
      <c r="F153" s="283">
        <v>6130</v>
      </c>
    </row>
    <row r="154" spans="1:6" s="18" customFormat="1" ht="22.5" x14ac:dyDescent="0.2">
      <c r="A154" s="55" t="s">
        <v>519</v>
      </c>
      <c r="B154" s="251" t="s">
        <v>74</v>
      </c>
      <c r="C154" s="8" t="s">
        <v>243</v>
      </c>
      <c r="D154" s="8" t="s">
        <v>518</v>
      </c>
      <c r="E154" s="251"/>
      <c r="F154" s="283">
        <v>2333</v>
      </c>
    </row>
    <row r="155" spans="1:6" s="18" customFormat="1" ht="33.75" x14ac:dyDescent="0.2">
      <c r="A155" s="1" t="s">
        <v>87</v>
      </c>
      <c r="B155" s="251" t="s">
        <v>74</v>
      </c>
      <c r="C155" s="8" t="s">
        <v>243</v>
      </c>
      <c r="D155" s="8" t="s">
        <v>518</v>
      </c>
      <c r="E155" s="251">
        <v>100</v>
      </c>
      <c r="F155" s="283">
        <v>106</v>
      </c>
    </row>
    <row r="156" spans="1:6" s="18" customFormat="1" ht="12.75" x14ac:dyDescent="0.2">
      <c r="A156" s="1" t="s">
        <v>108</v>
      </c>
      <c r="B156" s="251" t="s">
        <v>74</v>
      </c>
      <c r="C156" s="8" t="s">
        <v>243</v>
      </c>
      <c r="D156" s="8" t="s">
        <v>518</v>
      </c>
      <c r="E156" s="251">
        <v>120</v>
      </c>
      <c r="F156" s="283">
        <v>106</v>
      </c>
    </row>
    <row r="157" spans="1:6" s="18" customFormat="1" ht="22.5" x14ac:dyDescent="0.2">
      <c r="A157" s="5" t="s">
        <v>220</v>
      </c>
      <c r="B157" s="251" t="s">
        <v>74</v>
      </c>
      <c r="C157" s="8" t="s">
        <v>243</v>
      </c>
      <c r="D157" s="8" t="s">
        <v>518</v>
      </c>
      <c r="E157" s="251">
        <v>122</v>
      </c>
      <c r="F157" s="283">
        <v>106</v>
      </c>
    </row>
    <row r="158" spans="1:6" s="18" customFormat="1" ht="12.75" x14ac:dyDescent="0.2">
      <c r="A158" s="1" t="s">
        <v>376</v>
      </c>
      <c r="B158" s="251" t="s">
        <v>74</v>
      </c>
      <c r="C158" s="8" t="s">
        <v>243</v>
      </c>
      <c r="D158" s="8" t="s">
        <v>518</v>
      </c>
      <c r="E158" s="251">
        <v>200</v>
      </c>
      <c r="F158" s="283">
        <v>2227</v>
      </c>
    </row>
    <row r="159" spans="1:6" s="18" customFormat="1" ht="22.5" x14ac:dyDescent="0.2">
      <c r="A159" s="1" t="s">
        <v>97</v>
      </c>
      <c r="B159" s="251" t="s">
        <v>74</v>
      </c>
      <c r="C159" s="8" t="s">
        <v>243</v>
      </c>
      <c r="D159" s="8" t="s">
        <v>518</v>
      </c>
      <c r="E159" s="251">
        <v>240</v>
      </c>
      <c r="F159" s="283">
        <v>2227</v>
      </c>
    </row>
    <row r="160" spans="1:6" s="18" customFormat="1" ht="12.75" x14ac:dyDescent="0.2">
      <c r="A160" s="11" t="s">
        <v>393</v>
      </c>
      <c r="B160" s="251" t="s">
        <v>74</v>
      </c>
      <c r="C160" s="8" t="s">
        <v>243</v>
      </c>
      <c r="D160" s="8" t="s">
        <v>518</v>
      </c>
      <c r="E160" s="251">
        <v>244</v>
      </c>
      <c r="F160" s="283">
        <v>2227</v>
      </c>
    </row>
    <row r="161" spans="1:6" s="18" customFormat="1" ht="33.75" x14ac:dyDescent="0.2">
      <c r="A161" s="55" t="s">
        <v>521</v>
      </c>
      <c r="B161" s="251" t="s">
        <v>74</v>
      </c>
      <c r="C161" s="8" t="s">
        <v>243</v>
      </c>
      <c r="D161" s="8" t="s">
        <v>520</v>
      </c>
      <c r="E161" s="251"/>
      <c r="F161" s="283">
        <v>50</v>
      </c>
    </row>
    <row r="162" spans="1:6" s="18" customFormat="1" ht="12.75" x14ac:dyDescent="0.2">
      <c r="A162" s="1" t="s">
        <v>376</v>
      </c>
      <c r="B162" s="251" t="s">
        <v>74</v>
      </c>
      <c r="C162" s="8" t="s">
        <v>243</v>
      </c>
      <c r="D162" s="8" t="s">
        <v>520</v>
      </c>
      <c r="E162" s="251" t="s">
        <v>96</v>
      </c>
      <c r="F162" s="283">
        <v>50</v>
      </c>
    </row>
    <row r="163" spans="1:6" s="18" customFormat="1" ht="22.5" x14ac:dyDescent="0.2">
      <c r="A163" s="1" t="s">
        <v>97</v>
      </c>
      <c r="B163" s="251" t="s">
        <v>74</v>
      </c>
      <c r="C163" s="8" t="s">
        <v>243</v>
      </c>
      <c r="D163" s="8" t="s">
        <v>520</v>
      </c>
      <c r="E163" s="251" t="s">
        <v>98</v>
      </c>
      <c r="F163" s="283">
        <v>50</v>
      </c>
    </row>
    <row r="164" spans="1:6" s="18" customFormat="1" ht="12.75" x14ac:dyDescent="0.2">
      <c r="A164" s="11" t="s">
        <v>393</v>
      </c>
      <c r="B164" s="251" t="s">
        <v>74</v>
      </c>
      <c r="C164" s="8" t="s">
        <v>243</v>
      </c>
      <c r="D164" s="8" t="s">
        <v>520</v>
      </c>
      <c r="E164" s="251" t="s">
        <v>100</v>
      </c>
      <c r="F164" s="283">
        <v>50</v>
      </c>
    </row>
    <row r="165" spans="1:6" s="18" customFormat="1" ht="22.5" x14ac:dyDescent="0.2">
      <c r="A165" s="11" t="s">
        <v>452</v>
      </c>
      <c r="B165" s="251" t="s">
        <v>74</v>
      </c>
      <c r="C165" s="8" t="s">
        <v>243</v>
      </c>
      <c r="D165" s="8" t="s">
        <v>451</v>
      </c>
      <c r="E165" s="251"/>
      <c r="F165" s="284">
        <v>3747</v>
      </c>
    </row>
    <row r="166" spans="1:6" s="18" customFormat="1" ht="12.75" x14ac:dyDescent="0.2">
      <c r="A166" s="1" t="s">
        <v>376</v>
      </c>
      <c r="B166" s="251" t="s">
        <v>74</v>
      </c>
      <c r="C166" s="8" t="s">
        <v>243</v>
      </c>
      <c r="D166" s="8" t="s">
        <v>451</v>
      </c>
      <c r="E166" s="251" t="s">
        <v>96</v>
      </c>
      <c r="F166" s="284">
        <v>3747</v>
      </c>
    </row>
    <row r="167" spans="1:6" s="18" customFormat="1" ht="22.5" x14ac:dyDescent="0.2">
      <c r="A167" s="1" t="s">
        <v>97</v>
      </c>
      <c r="B167" s="251" t="s">
        <v>74</v>
      </c>
      <c r="C167" s="8" t="s">
        <v>243</v>
      </c>
      <c r="D167" s="8" t="s">
        <v>451</v>
      </c>
      <c r="E167" s="251" t="s">
        <v>98</v>
      </c>
      <c r="F167" s="284">
        <v>3747</v>
      </c>
    </row>
    <row r="168" spans="1:6" ht="22.5" x14ac:dyDescent="0.2">
      <c r="A168" s="11" t="s">
        <v>111</v>
      </c>
      <c r="B168" s="251" t="s">
        <v>74</v>
      </c>
      <c r="C168" s="8" t="s">
        <v>243</v>
      </c>
      <c r="D168" s="8" t="s">
        <v>451</v>
      </c>
      <c r="E168" s="251">
        <v>242</v>
      </c>
      <c r="F168" s="283">
        <v>390</v>
      </c>
    </row>
    <row r="169" spans="1:6" ht="12" x14ac:dyDescent="0.2">
      <c r="A169" s="11" t="s">
        <v>393</v>
      </c>
      <c r="B169" s="251" t="s">
        <v>74</v>
      </c>
      <c r="C169" s="8" t="s">
        <v>243</v>
      </c>
      <c r="D169" s="8" t="s">
        <v>451</v>
      </c>
      <c r="E169" s="251" t="s">
        <v>100</v>
      </c>
      <c r="F169" s="283">
        <v>3357</v>
      </c>
    </row>
    <row r="170" spans="1:6" ht="12" x14ac:dyDescent="0.2">
      <c r="A170" s="31" t="s">
        <v>279</v>
      </c>
      <c r="B170" s="251" t="s">
        <v>74</v>
      </c>
      <c r="C170" s="8" t="s">
        <v>243</v>
      </c>
      <c r="D170" s="8" t="s">
        <v>280</v>
      </c>
      <c r="E170" s="251"/>
      <c r="F170" s="283">
        <v>130</v>
      </c>
    </row>
    <row r="171" spans="1:6" s="18" customFormat="1" ht="12.75" x14ac:dyDescent="0.2">
      <c r="A171" s="11" t="s">
        <v>112</v>
      </c>
      <c r="B171" s="251" t="s">
        <v>74</v>
      </c>
      <c r="C171" s="8" t="s">
        <v>243</v>
      </c>
      <c r="D171" s="8" t="s">
        <v>280</v>
      </c>
      <c r="E171" s="251" t="s">
        <v>171</v>
      </c>
      <c r="F171" s="283">
        <v>130</v>
      </c>
    </row>
    <row r="172" spans="1:6" s="18" customFormat="1" ht="12.75" x14ac:dyDescent="0.2">
      <c r="A172" s="11" t="s">
        <v>113</v>
      </c>
      <c r="B172" s="251" t="s">
        <v>74</v>
      </c>
      <c r="C172" s="8" t="s">
        <v>243</v>
      </c>
      <c r="D172" s="8" t="s">
        <v>280</v>
      </c>
      <c r="E172" s="251" t="s">
        <v>114</v>
      </c>
      <c r="F172" s="283">
        <v>130</v>
      </c>
    </row>
    <row r="173" spans="1:6" s="18" customFormat="1" ht="12.75" x14ac:dyDescent="0.2">
      <c r="A173" s="11" t="s">
        <v>370</v>
      </c>
      <c r="B173" s="251" t="s">
        <v>74</v>
      </c>
      <c r="C173" s="8" t="s">
        <v>243</v>
      </c>
      <c r="D173" s="8" t="s">
        <v>280</v>
      </c>
      <c r="E173" s="251">
        <v>853</v>
      </c>
      <c r="F173" s="283">
        <v>130</v>
      </c>
    </row>
    <row r="174" spans="1:6" s="18" customFormat="1" ht="22.5" hidden="1" x14ac:dyDescent="0.2">
      <c r="A174" s="5" t="s">
        <v>56</v>
      </c>
      <c r="B174" s="251" t="s">
        <v>74</v>
      </c>
      <c r="C174" s="8" t="s">
        <v>243</v>
      </c>
      <c r="D174" s="8" t="s">
        <v>245</v>
      </c>
      <c r="E174" s="251"/>
      <c r="F174" s="283">
        <v>0</v>
      </c>
    </row>
    <row r="175" spans="1:6" s="18" customFormat="1" ht="12.75" hidden="1" x14ac:dyDescent="0.2">
      <c r="A175" s="1" t="s">
        <v>376</v>
      </c>
      <c r="B175" s="251" t="s">
        <v>74</v>
      </c>
      <c r="C175" s="8" t="s">
        <v>243</v>
      </c>
      <c r="D175" s="8" t="s">
        <v>245</v>
      </c>
      <c r="E175" s="251">
        <v>200</v>
      </c>
      <c r="F175" s="283">
        <v>0</v>
      </c>
    </row>
    <row r="176" spans="1:6" s="18" customFormat="1" ht="22.5" hidden="1" x14ac:dyDescent="0.2">
      <c r="A176" s="1" t="s">
        <v>97</v>
      </c>
      <c r="B176" s="251" t="s">
        <v>74</v>
      </c>
      <c r="C176" s="8" t="s">
        <v>243</v>
      </c>
      <c r="D176" s="8" t="s">
        <v>245</v>
      </c>
      <c r="E176" s="251">
        <v>240</v>
      </c>
      <c r="F176" s="283">
        <v>0</v>
      </c>
    </row>
    <row r="177" spans="1:6" s="18" customFormat="1" ht="12.75" hidden="1" x14ac:dyDescent="0.2">
      <c r="A177" s="11" t="s">
        <v>393</v>
      </c>
      <c r="B177" s="251" t="s">
        <v>74</v>
      </c>
      <c r="C177" s="8" t="s">
        <v>243</v>
      </c>
      <c r="D177" s="8" t="s">
        <v>245</v>
      </c>
      <c r="E177" s="251">
        <v>244</v>
      </c>
      <c r="F177" s="283">
        <v>0</v>
      </c>
    </row>
    <row r="178" spans="1:6" ht="12" hidden="1" x14ac:dyDescent="0.2">
      <c r="A178" s="1" t="s">
        <v>246</v>
      </c>
      <c r="B178" s="251" t="s">
        <v>74</v>
      </c>
      <c r="C178" s="8" t="s">
        <v>243</v>
      </c>
      <c r="D178" s="8" t="s">
        <v>245</v>
      </c>
      <c r="E178" s="251">
        <v>500</v>
      </c>
      <c r="F178" s="283">
        <v>0</v>
      </c>
    </row>
    <row r="179" spans="1:6" ht="12" hidden="1" x14ac:dyDescent="0.2">
      <c r="A179" s="1" t="s">
        <v>247</v>
      </c>
      <c r="B179" s="251" t="s">
        <v>74</v>
      </c>
      <c r="C179" s="8" t="s">
        <v>243</v>
      </c>
      <c r="D179" s="8" t="s">
        <v>245</v>
      </c>
      <c r="E179" s="251">
        <v>530</v>
      </c>
      <c r="F179" s="283">
        <v>0</v>
      </c>
    </row>
    <row r="180" spans="1:6" s="18" customFormat="1" ht="33.75" x14ac:dyDescent="0.2">
      <c r="A180" s="56" t="s">
        <v>382</v>
      </c>
      <c r="B180" s="280" t="s">
        <v>74</v>
      </c>
      <c r="C180" s="281" t="s">
        <v>243</v>
      </c>
      <c r="D180" s="281" t="s">
        <v>281</v>
      </c>
      <c r="E180" s="280" t="s">
        <v>124</v>
      </c>
      <c r="F180" s="282">
        <v>1105</v>
      </c>
    </row>
    <row r="181" spans="1:6" s="18" customFormat="1" ht="33.75" x14ac:dyDescent="0.2">
      <c r="A181" s="1" t="s">
        <v>87</v>
      </c>
      <c r="B181" s="251" t="s">
        <v>74</v>
      </c>
      <c r="C181" s="8" t="s">
        <v>243</v>
      </c>
      <c r="D181" s="8" t="s">
        <v>281</v>
      </c>
      <c r="E181" s="251" t="s">
        <v>88</v>
      </c>
      <c r="F181" s="283">
        <v>840.31099999999992</v>
      </c>
    </row>
    <row r="182" spans="1:6" s="18" customFormat="1" ht="12.75" x14ac:dyDescent="0.2">
      <c r="A182" s="1" t="s">
        <v>108</v>
      </c>
      <c r="B182" s="251" t="s">
        <v>74</v>
      </c>
      <c r="C182" s="8" t="s">
        <v>243</v>
      </c>
      <c r="D182" s="8" t="s">
        <v>281</v>
      </c>
      <c r="E182" s="251" t="s">
        <v>168</v>
      </c>
      <c r="F182" s="283">
        <v>840.31099999999992</v>
      </c>
    </row>
    <row r="183" spans="1:6" ht="12" x14ac:dyDescent="0.2">
      <c r="A183" s="5" t="s">
        <v>109</v>
      </c>
      <c r="B183" s="251" t="s">
        <v>74</v>
      </c>
      <c r="C183" s="8" t="s">
        <v>243</v>
      </c>
      <c r="D183" s="8" t="s">
        <v>281</v>
      </c>
      <c r="E183" s="251" t="s">
        <v>169</v>
      </c>
      <c r="F183" s="283">
        <v>645.4</v>
      </c>
    </row>
    <row r="184" spans="1:6" s="18" customFormat="1" ht="33.75" x14ac:dyDescent="0.2">
      <c r="A184" s="5" t="s">
        <v>110</v>
      </c>
      <c r="B184" s="251" t="s">
        <v>74</v>
      </c>
      <c r="C184" s="8" t="s">
        <v>243</v>
      </c>
      <c r="D184" s="8" t="s">
        <v>281</v>
      </c>
      <c r="E184" s="251">
        <v>129</v>
      </c>
      <c r="F184" s="283">
        <v>194.911</v>
      </c>
    </row>
    <row r="185" spans="1:6" ht="12" x14ac:dyDescent="0.2">
      <c r="A185" s="1" t="s">
        <v>376</v>
      </c>
      <c r="B185" s="251" t="s">
        <v>74</v>
      </c>
      <c r="C185" s="8" t="s">
        <v>243</v>
      </c>
      <c r="D185" s="8" t="s">
        <v>281</v>
      </c>
      <c r="E185" s="251">
        <v>200</v>
      </c>
      <c r="F185" s="283">
        <v>264.68900000000002</v>
      </c>
    </row>
    <row r="186" spans="1:6" ht="22.5" x14ac:dyDescent="0.2">
      <c r="A186" s="1" t="s">
        <v>97</v>
      </c>
      <c r="B186" s="251" t="s">
        <v>74</v>
      </c>
      <c r="C186" s="8" t="s">
        <v>243</v>
      </c>
      <c r="D186" s="8" t="s">
        <v>281</v>
      </c>
      <c r="E186" s="251" t="s">
        <v>98</v>
      </c>
      <c r="F186" s="283">
        <v>264.68900000000002</v>
      </c>
    </row>
    <row r="187" spans="1:6" s="18" customFormat="1" ht="22.5" x14ac:dyDescent="0.2">
      <c r="A187" s="11" t="s">
        <v>111</v>
      </c>
      <c r="B187" s="251" t="s">
        <v>74</v>
      </c>
      <c r="C187" s="8" t="s">
        <v>243</v>
      </c>
      <c r="D187" s="8" t="s">
        <v>281</v>
      </c>
      <c r="E187" s="251">
        <v>242</v>
      </c>
      <c r="F187" s="283">
        <v>0</v>
      </c>
    </row>
    <row r="188" spans="1:6" s="18" customFormat="1" ht="12.75" x14ac:dyDescent="0.2">
      <c r="A188" s="11" t="s">
        <v>393</v>
      </c>
      <c r="B188" s="251" t="s">
        <v>74</v>
      </c>
      <c r="C188" s="8" t="s">
        <v>243</v>
      </c>
      <c r="D188" s="8" t="s">
        <v>281</v>
      </c>
      <c r="E188" s="251" t="s">
        <v>100</v>
      </c>
      <c r="F188" s="283">
        <v>264.68900000000002</v>
      </c>
    </row>
    <row r="189" spans="1:6" s="18" customFormat="1" ht="12.75" x14ac:dyDescent="0.2">
      <c r="A189" s="3" t="s">
        <v>248</v>
      </c>
      <c r="B189" s="247" t="s">
        <v>189</v>
      </c>
      <c r="C189" s="247"/>
      <c r="D189" s="247"/>
      <c r="E189" s="255"/>
      <c r="F189" s="278">
        <v>3588.6000000000004</v>
      </c>
    </row>
    <row r="190" spans="1:6" s="18" customFormat="1" ht="12.75" x14ac:dyDescent="0.2">
      <c r="A190" s="3" t="s">
        <v>249</v>
      </c>
      <c r="B190" s="247" t="s">
        <v>189</v>
      </c>
      <c r="C190" s="247" t="s">
        <v>128</v>
      </c>
      <c r="D190" s="247"/>
      <c r="E190" s="8"/>
      <c r="F190" s="278">
        <v>3588.6000000000004</v>
      </c>
    </row>
    <row r="191" spans="1:6" ht="12" x14ac:dyDescent="0.2">
      <c r="A191" s="1" t="s">
        <v>101</v>
      </c>
      <c r="B191" s="8" t="s">
        <v>189</v>
      </c>
      <c r="C191" s="8" t="s">
        <v>128</v>
      </c>
      <c r="D191" s="254" t="s">
        <v>244</v>
      </c>
      <c r="E191" s="251"/>
      <c r="F191" s="283">
        <v>3588.6000000000004</v>
      </c>
    </row>
    <row r="192" spans="1:6" ht="45" x14ac:dyDescent="0.2">
      <c r="A192" s="54" t="s">
        <v>282</v>
      </c>
      <c r="B192" s="281" t="s">
        <v>189</v>
      </c>
      <c r="C192" s="281" t="s">
        <v>128</v>
      </c>
      <c r="D192" s="281" t="s">
        <v>250</v>
      </c>
      <c r="E192" s="280"/>
      <c r="F192" s="282">
        <v>996.7</v>
      </c>
    </row>
    <row r="193" spans="1:6" ht="33.75" x14ac:dyDescent="0.2">
      <c r="A193" s="1" t="s">
        <v>87</v>
      </c>
      <c r="B193" s="8" t="s">
        <v>189</v>
      </c>
      <c r="C193" s="8" t="s">
        <v>128</v>
      </c>
      <c r="D193" s="8" t="s">
        <v>250</v>
      </c>
      <c r="E193" s="251" t="s">
        <v>88</v>
      </c>
      <c r="F193" s="283">
        <v>804.27200000000005</v>
      </c>
    </row>
    <row r="194" spans="1:6" ht="12" x14ac:dyDescent="0.2">
      <c r="A194" s="1" t="s">
        <v>89</v>
      </c>
      <c r="B194" s="8" t="s">
        <v>189</v>
      </c>
      <c r="C194" s="8" t="s">
        <v>128</v>
      </c>
      <c r="D194" s="8" t="s">
        <v>250</v>
      </c>
      <c r="E194" s="251">
        <v>110</v>
      </c>
      <c r="F194" s="283">
        <v>804.27200000000005</v>
      </c>
    </row>
    <row r="195" spans="1:6" ht="12" x14ac:dyDescent="0.2">
      <c r="A195" s="1" t="s">
        <v>90</v>
      </c>
      <c r="B195" s="8" t="s">
        <v>189</v>
      </c>
      <c r="C195" s="8" t="s">
        <v>128</v>
      </c>
      <c r="D195" s="8" t="s">
        <v>250</v>
      </c>
      <c r="E195" s="251">
        <v>111</v>
      </c>
      <c r="F195" s="283">
        <v>617.72</v>
      </c>
    </row>
    <row r="196" spans="1:6" ht="22.5" x14ac:dyDescent="0.2">
      <c r="A196" s="5" t="s">
        <v>91</v>
      </c>
      <c r="B196" s="8" t="s">
        <v>189</v>
      </c>
      <c r="C196" s="8" t="s">
        <v>128</v>
      </c>
      <c r="D196" s="8" t="s">
        <v>250</v>
      </c>
      <c r="E196" s="251">
        <v>119</v>
      </c>
      <c r="F196" s="283">
        <v>186.55199999999999</v>
      </c>
    </row>
    <row r="197" spans="1:6" ht="12" x14ac:dyDescent="0.2">
      <c r="A197" s="1" t="s">
        <v>376</v>
      </c>
      <c r="B197" s="8" t="s">
        <v>189</v>
      </c>
      <c r="C197" s="8" t="s">
        <v>128</v>
      </c>
      <c r="D197" s="8" t="s">
        <v>250</v>
      </c>
      <c r="E197" s="251">
        <v>200</v>
      </c>
      <c r="F197" s="283">
        <v>192.428</v>
      </c>
    </row>
    <row r="198" spans="1:6" ht="22.5" x14ac:dyDescent="0.2">
      <c r="A198" s="1" t="s">
        <v>97</v>
      </c>
      <c r="B198" s="8" t="s">
        <v>189</v>
      </c>
      <c r="C198" s="8" t="s">
        <v>128</v>
      </c>
      <c r="D198" s="8" t="s">
        <v>250</v>
      </c>
      <c r="E198" s="251" t="s">
        <v>98</v>
      </c>
      <c r="F198" s="283">
        <v>192.428</v>
      </c>
    </row>
    <row r="199" spans="1:6" ht="12" x14ac:dyDescent="0.2">
      <c r="A199" s="11" t="s">
        <v>393</v>
      </c>
      <c r="B199" s="8" t="s">
        <v>189</v>
      </c>
      <c r="C199" s="8" t="s">
        <v>128</v>
      </c>
      <c r="D199" s="8" t="s">
        <v>250</v>
      </c>
      <c r="E199" s="251" t="s">
        <v>100</v>
      </c>
      <c r="F199" s="283">
        <v>192.428</v>
      </c>
    </row>
    <row r="200" spans="1:6" ht="12" x14ac:dyDescent="0.2">
      <c r="A200" s="1" t="s">
        <v>246</v>
      </c>
      <c r="B200" s="8" t="s">
        <v>189</v>
      </c>
      <c r="C200" s="8" t="s">
        <v>128</v>
      </c>
      <c r="D200" s="8" t="s">
        <v>250</v>
      </c>
      <c r="E200" s="8" t="s">
        <v>251</v>
      </c>
      <c r="F200" s="283">
        <v>2591.9</v>
      </c>
    </row>
    <row r="201" spans="1:6" ht="12" x14ac:dyDescent="0.2">
      <c r="A201" s="1" t="s">
        <v>247</v>
      </c>
      <c r="B201" s="8" t="s">
        <v>189</v>
      </c>
      <c r="C201" s="8" t="s">
        <v>128</v>
      </c>
      <c r="D201" s="8" t="s">
        <v>250</v>
      </c>
      <c r="E201" s="8" t="s">
        <v>252</v>
      </c>
      <c r="F201" s="283">
        <v>2591.9</v>
      </c>
    </row>
    <row r="202" spans="1:6" s="44" customFormat="1" ht="21" x14ac:dyDescent="0.2">
      <c r="A202" s="3" t="s">
        <v>283</v>
      </c>
      <c r="B202" s="255" t="s">
        <v>128</v>
      </c>
      <c r="C202" s="247" t="s">
        <v>122</v>
      </c>
      <c r="D202" s="247" t="s">
        <v>123</v>
      </c>
      <c r="E202" s="255" t="s">
        <v>124</v>
      </c>
      <c r="F202" s="278">
        <v>4610</v>
      </c>
    </row>
    <row r="203" spans="1:6" ht="21" x14ac:dyDescent="0.2">
      <c r="A203" s="3" t="s">
        <v>284</v>
      </c>
      <c r="B203" s="255" t="s">
        <v>128</v>
      </c>
      <c r="C203" s="247" t="s">
        <v>194</v>
      </c>
      <c r="D203" s="247"/>
      <c r="E203" s="255"/>
      <c r="F203" s="278">
        <v>3725</v>
      </c>
    </row>
    <row r="204" spans="1:6" ht="12" x14ac:dyDescent="0.2">
      <c r="A204" s="5" t="s">
        <v>285</v>
      </c>
      <c r="B204" s="251" t="s">
        <v>128</v>
      </c>
      <c r="C204" s="8" t="s">
        <v>194</v>
      </c>
      <c r="D204" s="8" t="s">
        <v>286</v>
      </c>
      <c r="E204" s="251"/>
      <c r="F204" s="283">
        <v>3240</v>
      </c>
    </row>
    <row r="205" spans="1:6" ht="33.75" x14ac:dyDescent="0.2">
      <c r="A205" s="1" t="s">
        <v>87</v>
      </c>
      <c r="B205" s="251" t="s">
        <v>128</v>
      </c>
      <c r="C205" s="8" t="s">
        <v>194</v>
      </c>
      <c r="D205" s="8" t="s">
        <v>286</v>
      </c>
      <c r="E205" s="251" t="s">
        <v>88</v>
      </c>
      <c r="F205" s="283">
        <v>3151</v>
      </c>
    </row>
    <row r="206" spans="1:6" ht="12" x14ac:dyDescent="0.2">
      <c r="A206" s="1" t="s">
        <v>89</v>
      </c>
      <c r="B206" s="251" t="s">
        <v>128</v>
      </c>
      <c r="C206" s="8" t="s">
        <v>194</v>
      </c>
      <c r="D206" s="8" t="s">
        <v>286</v>
      </c>
      <c r="E206" s="251">
        <v>110</v>
      </c>
      <c r="F206" s="283">
        <v>3151</v>
      </c>
    </row>
    <row r="207" spans="1:6" ht="12" x14ac:dyDescent="0.2">
      <c r="A207" s="1" t="s">
        <v>90</v>
      </c>
      <c r="B207" s="251" t="s">
        <v>128</v>
      </c>
      <c r="C207" s="8" t="s">
        <v>194</v>
      </c>
      <c r="D207" s="8" t="s">
        <v>286</v>
      </c>
      <c r="E207" s="251">
        <v>111</v>
      </c>
      <c r="F207" s="283">
        <v>2420</v>
      </c>
    </row>
    <row r="208" spans="1:6" ht="22.5" x14ac:dyDescent="0.2">
      <c r="A208" s="5" t="s">
        <v>91</v>
      </c>
      <c r="B208" s="251" t="s">
        <v>128</v>
      </c>
      <c r="C208" s="8" t="s">
        <v>194</v>
      </c>
      <c r="D208" s="8" t="s">
        <v>286</v>
      </c>
      <c r="E208" s="251">
        <v>119</v>
      </c>
      <c r="F208" s="283">
        <v>731</v>
      </c>
    </row>
    <row r="209" spans="1:6" ht="12" x14ac:dyDescent="0.2">
      <c r="A209" s="1" t="s">
        <v>376</v>
      </c>
      <c r="B209" s="251" t="s">
        <v>128</v>
      </c>
      <c r="C209" s="8" t="s">
        <v>194</v>
      </c>
      <c r="D209" s="8" t="s">
        <v>286</v>
      </c>
      <c r="E209" s="251">
        <v>200</v>
      </c>
      <c r="F209" s="283">
        <v>89</v>
      </c>
    </row>
    <row r="210" spans="1:6" ht="22.5" x14ac:dyDescent="0.2">
      <c r="A210" s="1" t="s">
        <v>97</v>
      </c>
      <c r="B210" s="251" t="s">
        <v>128</v>
      </c>
      <c r="C210" s="8" t="s">
        <v>194</v>
      </c>
      <c r="D210" s="8" t="s">
        <v>286</v>
      </c>
      <c r="E210" s="251">
        <v>240</v>
      </c>
      <c r="F210" s="283">
        <v>89</v>
      </c>
    </row>
    <row r="211" spans="1:6" ht="22.5" x14ac:dyDescent="0.2">
      <c r="A211" s="11" t="s">
        <v>111</v>
      </c>
      <c r="B211" s="251" t="s">
        <v>128</v>
      </c>
      <c r="C211" s="8" t="s">
        <v>194</v>
      </c>
      <c r="D211" s="8" t="s">
        <v>286</v>
      </c>
      <c r="E211" s="251">
        <v>242</v>
      </c>
      <c r="F211" s="283">
        <v>89</v>
      </c>
    </row>
    <row r="212" spans="1:6" ht="12" hidden="1" x14ac:dyDescent="0.2">
      <c r="A212" s="11" t="s">
        <v>393</v>
      </c>
      <c r="B212" s="251" t="s">
        <v>128</v>
      </c>
      <c r="C212" s="8" t="s">
        <v>194</v>
      </c>
      <c r="D212" s="8" t="s">
        <v>286</v>
      </c>
      <c r="E212" s="251">
        <v>244</v>
      </c>
      <c r="F212" s="283">
        <v>0</v>
      </c>
    </row>
    <row r="213" spans="1:6" ht="12" hidden="1" x14ac:dyDescent="0.2">
      <c r="A213" s="11" t="s">
        <v>387</v>
      </c>
      <c r="B213" s="251" t="s">
        <v>128</v>
      </c>
      <c r="C213" s="8" t="s">
        <v>194</v>
      </c>
      <c r="D213" s="8" t="s">
        <v>386</v>
      </c>
      <c r="E213" s="251"/>
      <c r="F213" s="283">
        <v>0</v>
      </c>
    </row>
    <row r="214" spans="1:6" ht="12" hidden="1" x14ac:dyDescent="0.2">
      <c r="A214" s="11" t="s">
        <v>376</v>
      </c>
      <c r="B214" s="251" t="s">
        <v>128</v>
      </c>
      <c r="C214" s="8" t="s">
        <v>194</v>
      </c>
      <c r="D214" s="8" t="s">
        <v>386</v>
      </c>
      <c r="E214" s="251">
        <v>200</v>
      </c>
      <c r="F214" s="283">
        <v>0</v>
      </c>
    </row>
    <row r="215" spans="1:6" ht="22.5" hidden="1" x14ac:dyDescent="0.2">
      <c r="A215" s="11" t="s">
        <v>97</v>
      </c>
      <c r="B215" s="251" t="s">
        <v>128</v>
      </c>
      <c r="C215" s="8" t="s">
        <v>194</v>
      </c>
      <c r="D215" s="8" t="s">
        <v>386</v>
      </c>
      <c r="E215" s="251">
        <v>240</v>
      </c>
      <c r="F215" s="283">
        <v>0</v>
      </c>
    </row>
    <row r="216" spans="1:6" ht="12" hidden="1" x14ac:dyDescent="0.2">
      <c r="A216" s="11" t="s">
        <v>393</v>
      </c>
      <c r="B216" s="251" t="s">
        <v>128</v>
      </c>
      <c r="C216" s="8" t="s">
        <v>194</v>
      </c>
      <c r="D216" s="8" t="s">
        <v>386</v>
      </c>
      <c r="E216" s="251">
        <v>244</v>
      </c>
      <c r="F216" s="283">
        <v>0</v>
      </c>
    </row>
    <row r="217" spans="1:6" s="18" customFormat="1" ht="31.5" x14ac:dyDescent="0.2">
      <c r="A217" s="37" t="s">
        <v>629</v>
      </c>
      <c r="B217" s="255" t="s">
        <v>128</v>
      </c>
      <c r="C217" s="247" t="s">
        <v>194</v>
      </c>
      <c r="D217" s="247" t="s">
        <v>287</v>
      </c>
      <c r="E217" s="255"/>
      <c r="F217" s="278">
        <v>485</v>
      </c>
    </row>
    <row r="218" spans="1:6" s="18" customFormat="1" ht="22.5" x14ac:dyDescent="0.2">
      <c r="A218" s="5" t="s">
        <v>409</v>
      </c>
      <c r="B218" s="251" t="s">
        <v>128</v>
      </c>
      <c r="C218" s="8" t="s">
        <v>194</v>
      </c>
      <c r="D218" s="8" t="s">
        <v>408</v>
      </c>
      <c r="E218" s="251"/>
      <c r="F218" s="283">
        <v>390</v>
      </c>
    </row>
    <row r="219" spans="1:6" s="18" customFormat="1" ht="12.75" x14ac:dyDescent="0.2">
      <c r="A219" s="1" t="s">
        <v>376</v>
      </c>
      <c r="B219" s="251" t="s">
        <v>128</v>
      </c>
      <c r="C219" s="8" t="s">
        <v>194</v>
      </c>
      <c r="D219" s="8" t="s">
        <v>408</v>
      </c>
      <c r="E219" s="251">
        <v>200</v>
      </c>
      <c r="F219" s="283">
        <v>390</v>
      </c>
    </row>
    <row r="220" spans="1:6" s="18" customFormat="1" ht="22.5" x14ac:dyDescent="0.2">
      <c r="A220" s="1" t="s">
        <v>97</v>
      </c>
      <c r="B220" s="251" t="s">
        <v>128</v>
      </c>
      <c r="C220" s="8" t="s">
        <v>194</v>
      </c>
      <c r="D220" s="8" t="s">
        <v>408</v>
      </c>
      <c r="E220" s="251">
        <v>240</v>
      </c>
      <c r="F220" s="283">
        <v>390</v>
      </c>
    </row>
    <row r="221" spans="1:6" ht="12" x14ac:dyDescent="0.2">
      <c r="A221" s="1"/>
      <c r="B221" s="251" t="s">
        <v>128</v>
      </c>
      <c r="C221" s="8" t="s">
        <v>194</v>
      </c>
      <c r="D221" s="8" t="s">
        <v>408</v>
      </c>
      <c r="E221" s="251">
        <v>242</v>
      </c>
      <c r="F221" s="283">
        <v>0</v>
      </c>
    </row>
    <row r="222" spans="1:6" s="18" customFormat="1" ht="12.75" x14ac:dyDescent="0.2">
      <c r="A222" s="11" t="s">
        <v>393</v>
      </c>
      <c r="B222" s="251" t="s">
        <v>128</v>
      </c>
      <c r="C222" s="8" t="s">
        <v>194</v>
      </c>
      <c r="D222" s="8" t="s">
        <v>408</v>
      </c>
      <c r="E222" s="251">
        <v>244</v>
      </c>
      <c r="F222" s="283">
        <v>390</v>
      </c>
    </row>
    <row r="223" spans="1:6" s="18" customFormat="1" ht="33.75" x14ac:dyDescent="0.2">
      <c r="A223" s="5" t="s">
        <v>288</v>
      </c>
      <c r="B223" s="251" t="s">
        <v>128</v>
      </c>
      <c r="C223" s="8" t="s">
        <v>194</v>
      </c>
      <c r="D223" s="8" t="s">
        <v>289</v>
      </c>
      <c r="E223" s="251"/>
      <c r="F223" s="283">
        <v>85</v>
      </c>
    </row>
    <row r="224" spans="1:6" s="98" customFormat="1" ht="12.75" x14ac:dyDescent="0.2">
      <c r="A224" s="1" t="s">
        <v>376</v>
      </c>
      <c r="B224" s="251" t="s">
        <v>128</v>
      </c>
      <c r="C224" s="8" t="s">
        <v>194</v>
      </c>
      <c r="D224" s="8" t="s">
        <v>289</v>
      </c>
      <c r="E224" s="251">
        <v>200</v>
      </c>
      <c r="F224" s="283">
        <v>85</v>
      </c>
    </row>
    <row r="225" spans="1:6" s="18" customFormat="1" ht="22.5" x14ac:dyDescent="0.2">
      <c r="A225" s="1" t="s">
        <v>97</v>
      </c>
      <c r="B225" s="251" t="s">
        <v>128</v>
      </c>
      <c r="C225" s="8" t="s">
        <v>194</v>
      </c>
      <c r="D225" s="8" t="s">
        <v>289</v>
      </c>
      <c r="E225" s="251">
        <v>240</v>
      </c>
      <c r="F225" s="283">
        <v>85</v>
      </c>
    </row>
    <row r="226" spans="1:6" s="18" customFormat="1" ht="12.75" x14ac:dyDescent="0.2">
      <c r="A226" s="11" t="s">
        <v>393</v>
      </c>
      <c r="B226" s="251" t="s">
        <v>128</v>
      </c>
      <c r="C226" s="8" t="s">
        <v>194</v>
      </c>
      <c r="D226" s="8" t="s">
        <v>289</v>
      </c>
      <c r="E226" s="251">
        <v>244</v>
      </c>
      <c r="F226" s="283">
        <v>85</v>
      </c>
    </row>
    <row r="227" spans="1:6" s="18" customFormat="1" ht="22.5" x14ac:dyDescent="0.2">
      <c r="A227" s="5" t="s">
        <v>441</v>
      </c>
      <c r="B227" s="251" t="s">
        <v>128</v>
      </c>
      <c r="C227" s="8" t="s">
        <v>194</v>
      </c>
      <c r="D227" s="8" t="s">
        <v>410</v>
      </c>
      <c r="E227" s="251"/>
      <c r="F227" s="283">
        <v>10</v>
      </c>
    </row>
    <row r="228" spans="1:6" s="18" customFormat="1" ht="12.75" x14ac:dyDescent="0.2">
      <c r="A228" s="1" t="s">
        <v>376</v>
      </c>
      <c r="B228" s="251" t="s">
        <v>128</v>
      </c>
      <c r="C228" s="8" t="s">
        <v>194</v>
      </c>
      <c r="D228" s="8" t="s">
        <v>410</v>
      </c>
      <c r="E228" s="251">
        <v>200</v>
      </c>
      <c r="F228" s="283">
        <v>10</v>
      </c>
    </row>
    <row r="229" spans="1:6" s="18" customFormat="1" ht="22.5" x14ac:dyDescent="0.2">
      <c r="A229" s="1" t="s">
        <v>97</v>
      </c>
      <c r="B229" s="251" t="s">
        <v>128</v>
      </c>
      <c r="C229" s="8" t="s">
        <v>194</v>
      </c>
      <c r="D229" s="8" t="s">
        <v>410</v>
      </c>
      <c r="E229" s="251">
        <v>240</v>
      </c>
      <c r="F229" s="283">
        <v>10</v>
      </c>
    </row>
    <row r="230" spans="1:6" s="18" customFormat="1" ht="12.75" x14ac:dyDescent="0.2">
      <c r="A230" s="11" t="s">
        <v>393</v>
      </c>
      <c r="B230" s="251" t="s">
        <v>128</v>
      </c>
      <c r="C230" s="8" t="s">
        <v>194</v>
      </c>
      <c r="D230" s="8" t="s">
        <v>410</v>
      </c>
      <c r="E230" s="251">
        <v>244</v>
      </c>
      <c r="F230" s="283">
        <v>10</v>
      </c>
    </row>
    <row r="231" spans="1:6" s="18" customFormat="1" ht="21" x14ac:dyDescent="0.2">
      <c r="A231" s="3" t="s">
        <v>290</v>
      </c>
      <c r="B231" s="255" t="s">
        <v>128</v>
      </c>
      <c r="C231" s="247" t="s">
        <v>254</v>
      </c>
      <c r="D231" s="247" t="s">
        <v>123</v>
      </c>
      <c r="E231" s="255" t="s">
        <v>124</v>
      </c>
      <c r="F231" s="278">
        <v>885</v>
      </c>
    </row>
    <row r="232" spans="1:6" s="20" customFormat="1" ht="31.5" x14ac:dyDescent="0.2">
      <c r="A232" s="3" t="s">
        <v>568</v>
      </c>
      <c r="B232" s="255" t="s">
        <v>128</v>
      </c>
      <c r="C232" s="247" t="s">
        <v>254</v>
      </c>
      <c r="D232" s="247" t="s">
        <v>291</v>
      </c>
      <c r="E232" s="255" t="s">
        <v>124</v>
      </c>
      <c r="F232" s="278">
        <v>885</v>
      </c>
    </row>
    <row r="233" spans="1:6" s="20" customFormat="1" ht="22.5" x14ac:dyDescent="0.2">
      <c r="A233" s="53" t="s">
        <v>292</v>
      </c>
      <c r="B233" s="280" t="s">
        <v>128</v>
      </c>
      <c r="C233" s="280" t="s">
        <v>254</v>
      </c>
      <c r="D233" s="281" t="s">
        <v>293</v>
      </c>
      <c r="E233" s="280" t="s">
        <v>124</v>
      </c>
      <c r="F233" s="282">
        <v>50</v>
      </c>
    </row>
    <row r="234" spans="1:6" s="18" customFormat="1" ht="12.75" x14ac:dyDescent="0.2">
      <c r="A234" s="1" t="s">
        <v>376</v>
      </c>
      <c r="B234" s="251" t="s">
        <v>128</v>
      </c>
      <c r="C234" s="251" t="s">
        <v>254</v>
      </c>
      <c r="D234" s="8" t="s">
        <v>293</v>
      </c>
      <c r="E234" s="251" t="s">
        <v>96</v>
      </c>
      <c r="F234" s="283">
        <v>50</v>
      </c>
    </row>
    <row r="235" spans="1:6" s="18" customFormat="1" ht="22.5" x14ac:dyDescent="0.2">
      <c r="A235" s="1" t="s">
        <v>97</v>
      </c>
      <c r="B235" s="251" t="s">
        <v>128</v>
      </c>
      <c r="C235" s="251" t="s">
        <v>254</v>
      </c>
      <c r="D235" s="8" t="s">
        <v>293</v>
      </c>
      <c r="E235" s="251" t="s">
        <v>98</v>
      </c>
      <c r="F235" s="283">
        <v>50</v>
      </c>
    </row>
    <row r="236" spans="1:6" s="18" customFormat="1" ht="12.75" x14ac:dyDescent="0.2">
      <c r="A236" s="11" t="s">
        <v>393</v>
      </c>
      <c r="B236" s="251" t="s">
        <v>128</v>
      </c>
      <c r="C236" s="251" t="s">
        <v>254</v>
      </c>
      <c r="D236" s="8" t="s">
        <v>293</v>
      </c>
      <c r="E236" s="251" t="s">
        <v>100</v>
      </c>
      <c r="F236" s="283">
        <v>50</v>
      </c>
    </row>
    <row r="237" spans="1:6" s="18" customFormat="1" ht="22.5" x14ac:dyDescent="0.2">
      <c r="A237" s="55" t="s">
        <v>523</v>
      </c>
      <c r="B237" s="280" t="s">
        <v>128</v>
      </c>
      <c r="C237" s="280" t="s">
        <v>254</v>
      </c>
      <c r="D237" s="281" t="s">
        <v>522</v>
      </c>
      <c r="E237" s="280" t="s">
        <v>124</v>
      </c>
      <c r="F237" s="282">
        <v>835</v>
      </c>
    </row>
    <row r="238" spans="1:6" s="18" customFormat="1" ht="12.75" x14ac:dyDescent="0.2">
      <c r="A238" s="1" t="s">
        <v>376</v>
      </c>
      <c r="B238" s="251" t="s">
        <v>128</v>
      </c>
      <c r="C238" s="251" t="s">
        <v>254</v>
      </c>
      <c r="D238" s="281" t="s">
        <v>522</v>
      </c>
      <c r="E238" s="251" t="s">
        <v>96</v>
      </c>
      <c r="F238" s="283">
        <v>775</v>
      </c>
    </row>
    <row r="239" spans="1:6" s="18" customFormat="1" ht="22.5" x14ac:dyDescent="0.2">
      <c r="A239" s="1" t="s">
        <v>97</v>
      </c>
      <c r="B239" s="251" t="s">
        <v>128</v>
      </c>
      <c r="C239" s="251" t="s">
        <v>254</v>
      </c>
      <c r="D239" s="281" t="s">
        <v>522</v>
      </c>
      <c r="E239" s="251" t="s">
        <v>98</v>
      </c>
      <c r="F239" s="283">
        <v>775</v>
      </c>
    </row>
    <row r="240" spans="1:6" s="18" customFormat="1" ht="22.5" x14ac:dyDescent="0.2">
      <c r="A240" s="1" t="s">
        <v>111</v>
      </c>
      <c r="B240" s="251" t="s">
        <v>128</v>
      </c>
      <c r="C240" s="251" t="s">
        <v>254</v>
      </c>
      <c r="D240" s="281" t="s">
        <v>522</v>
      </c>
      <c r="E240" s="251">
        <v>242</v>
      </c>
      <c r="F240" s="283">
        <v>480</v>
      </c>
    </row>
    <row r="241" spans="1:6" s="18" customFormat="1" ht="12.75" x14ac:dyDescent="0.2">
      <c r="A241" s="11" t="s">
        <v>393</v>
      </c>
      <c r="B241" s="251" t="s">
        <v>128</v>
      </c>
      <c r="C241" s="251" t="s">
        <v>254</v>
      </c>
      <c r="D241" s="281" t="s">
        <v>522</v>
      </c>
      <c r="E241" s="251" t="s">
        <v>100</v>
      </c>
      <c r="F241" s="283">
        <v>295</v>
      </c>
    </row>
    <row r="242" spans="1:6" s="309" customFormat="1" ht="12.75" x14ac:dyDescent="0.2">
      <c r="A242" s="1" t="s">
        <v>376</v>
      </c>
      <c r="B242" s="251" t="s">
        <v>128</v>
      </c>
      <c r="C242" s="251" t="s">
        <v>254</v>
      </c>
      <c r="D242" s="281" t="s">
        <v>522</v>
      </c>
      <c r="E242" s="251">
        <v>300</v>
      </c>
      <c r="F242" s="283">
        <v>60</v>
      </c>
    </row>
    <row r="243" spans="1:6" s="309" customFormat="1" ht="12.75" x14ac:dyDescent="0.2">
      <c r="A243" s="11" t="s">
        <v>204</v>
      </c>
      <c r="B243" s="251" t="s">
        <v>128</v>
      </c>
      <c r="C243" s="251" t="s">
        <v>254</v>
      </c>
      <c r="D243" s="281" t="s">
        <v>522</v>
      </c>
      <c r="E243" s="251">
        <v>350</v>
      </c>
      <c r="F243" s="283">
        <v>60</v>
      </c>
    </row>
    <row r="244" spans="1:6" s="18" customFormat="1" ht="12.75" hidden="1" x14ac:dyDescent="0.2">
      <c r="A244" s="11" t="s">
        <v>387</v>
      </c>
      <c r="B244" s="251" t="s">
        <v>128</v>
      </c>
      <c r="C244" s="251" t="s">
        <v>254</v>
      </c>
      <c r="D244" s="8" t="s">
        <v>386</v>
      </c>
      <c r="E244" s="251"/>
      <c r="F244" s="283">
        <v>0</v>
      </c>
    </row>
    <row r="245" spans="1:6" s="18" customFormat="1" ht="12.75" hidden="1" x14ac:dyDescent="0.2">
      <c r="A245" s="1" t="s">
        <v>376</v>
      </c>
      <c r="B245" s="251" t="s">
        <v>128</v>
      </c>
      <c r="C245" s="251" t="s">
        <v>254</v>
      </c>
      <c r="D245" s="8" t="s">
        <v>386</v>
      </c>
      <c r="E245" s="251">
        <v>300</v>
      </c>
      <c r="F245" s="283">
        <v>0</v>
      </c>
    </row>
    <row r="246" spans="1:6" s="18" customFormat="1" ht="22.5" hidden="1" x14ac:dyDescent="0.2">
      <c r="A246" s="1" t="s">
        <v>97</v>
      </c>
      <c r="B246" s="251" t="s">
        <v>128</v>
      </c>
      <c r="C246" s="251" t="s">
        <v>254</v>
      </c>
      <c r="D246" s="8" t="s">
        <v>386</v>
      </c>
      <c r="E246" s="251">
        <v>320</v>
      </c>
      <c r="F246" s="283">
        <v>0</v>
      </c>
    </row>
    <row r="247" spans="1:6" s="18" customFormat="1" ht="12.75" hidden="1" x14ac:dyDescent="0.2">
      <c r="A247" s="11" t="s">
        <v>393</v>
      </c>
      <c r="B247" s="251" t="s">
        <v>128</v>
      </c>
      <c r="C247" s="251" t="s">
        <v>254</v>
      </c>
      <c r="D247" s="8" t="s">
        <v>386</v>
      </c>
      <c r="E247" s="251">
        <v>321</v>
      </c>
      <c r="F247" s="283">
        <v>0</v>
      </c>
    </row>
    <row r="248" spans="1:6" s="18" customFormat="1" ht="12.75" x14ac:dyDescent="0.2">
      <c r="A248" s="3" t="s">
        <v>212</v>
      </c>
      <c r="B248" s="255" t="s">
        <v>104</v>
      </c>
      <c r="C248" s="247" t="s">
        <v>122</v>
      </c>
      <c r="D248" s="247" t="s">
        <v>123</v>
      </c>
      <c r="E248" s="255" t="s">
        <v>124</v>
      </c>
      <c r="F248" s="278">
        <v>36961.279000000002</v>
      </c>
    </row>
    <row r="249" spans="1:6" s="18" customFormat="1" ht="12.75" x14ac:dyDescent="0.2">
      <c r="A249" s="3" t="s">
        <v>213</v>
      </c>
      <c r="B249" s="255" t="s">
        <v>104</v>
      </c>
      <c r="C249" s="247" t="s">
        <v>214</v>
      </c>
      <c r="D249" s="247" t="s">
        <v>123</v>
      </c>
      <c r="E249" s="255" t="s">
        <v>124</v>
      </c>
      <c r="F249" s="278">
        <v>18494.279000000002</v>
      </c>
    </row>
    <row r="250" spans="1:6" s="18" customFormat="1" ht="31.5" x14ac:dyDescent="0.2">
      <c r="A250" s="3" t="s">
        <v>480</v>
      </c>
      <c r="B250" s="8" t="s">
        <v>104</v>
      </c>
      <c r="C250" s="8" t="s">
        <v>214</v>
      </c>
      <c r="D250" s="8" t="s">
        <v>504</v>
      </c>
      <c r="E250" s="251"/>
      <c r="F250" s="283">
        <v>444</v>
      </c>
    </row>
    <row r="251" spans="1:6" s="18" customFormat="1" ht="12.75" x14ac:dyDescent="0.2">
      <c r="A251" s="1" t="s">
        <v>376</v>
      </c>
      <c r="B251" s="8" t="s">
        <v>104</v>
      </c>
      <c r="C251" s="8" t="s">
        <v>214</v>
      </c>
      <c r="D251" s="8" t="s">
        <v>504</v>
      </c>
      <c r="E251" s="251" t="s">
        <v>96</v>
      </c>
      <c r="F251" s="283">
        <v>444</v>
      </c>
    </row>
    <row r="252" spans="1:6" s="18" customFormat="1" ht="22.5" x14ac:dyDescent="0.2">
      <c r="A252" s="1" t="s">
        <v>97</v>
      </c>
      <c r="B252" s="8" t="s">
        <v>104</v>
      </c>
      <c r="C252" s="8" t="s">
        <v>214</v>
      </c>
      <c r="D252" s="8" t="s">
        <v>504</v>
      </c>
      <c r="E252" s="251" t="s">
        <v>98</v>
      </c>
      <c r="F252" s="283">
        <v>444</v>
      </c>
    </row>
    <row r="253" spans="1:6" s="18" customFormat="1" ht="12.75" x14ac:dyDescent="0.2">
      <c r="A253" s="11" t="s">
        <v>393</v>
      </c>
      <c r="B253" s="8" t="s">
        <v>104</v>
      </c>
      <c r="C253" s="8" t="s">
        <v>214</v>
      </c>
      <c r="D253" s="8" t="s">
        <v>504</v>
      </c>
      <c r="E253" s="251" t="s">
        <v>100</v>
      </c>
      <c r="F253" s="283">
        <v>444</v>
      </c>
    </row>
    <row r="254" spans="1:6" s="18" customFormat="1" ht="12.75" x14ac:dyDescent="0.2">
      <c r="A254" s="1" t="s">
        <v>507</v>
      </c>
      <c r="B254" s="251" t="s">
        <v>104</v>
      </c>
      <c r="C254" s="8" t="s">
        <v>214</v>
      </c>
      <c r="D254" s="8" t="s">
        <v>216</v>
      </c>
      <c r="E254" s="251" t="s">
        <v>124</v>
      </c>
      <c r="F254" s="283">
        <v>5833.7790000000005</v>
      </c>
    </row>
    <row r="255" spans="1:6" s="18" customFormat="1" ht="22.5" x14ac:dyDescent="0.2">
      <c r="A255" s="1" t="s">
        <v>217</v>
      </c>
      <c r="B255" s="251" t="s">
        <v>104</v>
      </c>
      <c r="C255" s="8" t="s">
        <v>214</v>
      </c>
      <c r="D255" s="8" t="s">
        <v>218</v>
      </c>
      <c r="E255" s="251" t="s">
        <v>124</v>
      </c>
      <c r="F255" s="283">
        <v>5833.7790000000005</v>
      </c>
    </row>
    <row r="256" spans="1:6" s="18" customFormat="1" ht="33.75" x14ac:dyDescent="0.2">
      <c r="A256" s="1" t="s">
        <v>87</v>
      </c>
      <c r="B256" s="251" t="s">
        <v>104</v>
      </c>
      <c r="C256" s="8" t="s">
        <v>214</v>
      </c>
      <c r="D256" s="8" t="s">
        <v>219</v>
      </c>
      <c r="E256" s="251" t="s">
        <v>88</v>
      </c>
      <c r="F256" s="283">
        <v>5299</v>
      </c>
    </row>
    <row r="257" spans="1:6" s="18" customFormat="1" ht="12.75" x14ac:dyDescent="0.2">
      <c r="A257" s="1" t="s">
        <v>108</v>
      </c>
      <c r="B257" s="251" t="s">
        <v>104</v>
      </c>
      <c r="C257" s="8" t="s">
        <v>214</v>
      </c>
      <c r="D257" s="8" t="s">
        <v>219</v>
      </c>
      <c r="E257" s="251" t="s">
        <v>168</v>
      </c>
      <c r="F257" s="283">
        <v>5299</v>
      </c>
    </row>
    <row r="258" spans="1:6" s="18" customFormat="1" ht="12.75" x14ac:dyDescent="0.2">
      <c r="A258" s="5" t="s">
        <v>109</v>
      </c>
      <c r="B258" s="251" t="s">
        <v>104</v>
      </c>
      <c r="C258" s="8" t="s">
        <v>214</v>
      </c>
      <c r="D258" s="8" t="s">
        <v>219</v>
      </c>
      <c r="E258" s="251">
        <v>121</v>
      </c>
      <c r="F258" s="283">
        <v>4070</v>
      </c>
    </row>
    <row r="259" spans="1:6" s="18" customFormat="1" ht="33.75" x14ac:dyDescent="0.2">
      <c r="A259" s="5" t="s">
        <v>110</v>
      </c>
      <c r="B259" s="251" t="s">
        <v>104</v>
      </c>
      <c r="C259" s="8" t="s">
        <v>214</v>
      </c>
      <c r="D259" s="8" t="s">
        <v>219</v>
      </c>
      <c r="E259" s="251">
        <v>129</v>
      </c>
      <c r="F259" s="283">
        <v>1229</v>
      </c>
    </row>
    <row r="260" spans="1:6" s="18" customFormat="1" ht="33.75" x14ac:dyDescent="0.2">
      <c r="A260" s="1" t="s">
        <v>87</v>
      </c>
      <c r="B260" s="251" t="s">
        <v>104</v>
      </c>
      <c r="C260" s="8" t="s">
        <v>214</v>
      </c>
      <c r="D260" s="8" t="s">
        <v>221</v>
      </c>
      <c r="E260" s="251">
        <v>100</v>
      </c>
      <c r="F260" s="283">
        <v>13</v>
      </c>
    </row>
    <row r="261" spans="1:6" s="18" customFormat="1" ht="12.75" x14ac:dyDescent="0.2">
      <c r="A261" s="1" t="s">
        <v>108</v>
      </c>
      <c r="B261" s="251" t="s">
        <v>104</v>
      </c>
      <c r="C261" s="8" t="s">
        <v>214</v>
      </c>
      <c r="D261" s="8" t="s">
        <v>221</v>
      </c>
      <c r="E261" s="251">
        <v>120</v>
      </c>
      <c r="F261" s="283">
        <v>13</v>
      </c>
    </row>
    <row r="262" spans="1:6" s="18" customFormat="1" ht="22.5" x14ac:dyDescent="0.2">
      <c r="A262" s="5" t="s">
        <v>220</v>
      </c>
      <c r="B262" s="251" t="s">
        <v>104</v>
      </c>
      <c r="C262" s="8" t="s">
        <v>214</v>
      </c>
      <c r="D262" s="8" t="s">
        <v>221</v>
      </c>
      <c r="E262" s="251">
        <v>122</v>
      </c>
      <c r="F262" s="283">
        <v>13</v>
      </c>
    </row>
    <row r="263" spans="1:6" s="18" customFormat="1" ht="12.75" x14ac:dyDescent="0.2">
      <c r="A263" s="1" t="s">
        <v>376</v>
      </c>
      <c r="B263" s="251" t="s">
        <v>104</v>
      </c>
      <c r="C263" s="8" t="s">
        <v>214</v>
      </c>
      <c r="D263" s="8" t="s">
        <v>221</v>
      </c>
      <c r="E263" s="251" t="s">
        <v>96</v>
      </c>
      <c r="F263" s="283">
        <v>509</v>
      </c>
    </row>
    <row r="264" spans="1:6" s="188" customFormat="1" ht="22.5" x14ac:dyDescent="0.2">
      <c r="A264" s="1" t="s">
        <v>97</v>
      </c>
      <c r="B264" s="251" t="s">
        <v>104</v>
      </c>
      <c r="C264" s="8" t="s">
        <v>214</v>
      </c>
      <c r="D264" s="8" t="s">
        <v>221</v>
      </c>
      <c r="E264" s="251" t="s">
        <v>98</v>
      </c>
      <c r="F264" s="283">
        <v>509</v>
      </c>
    </row>
    <row r="265" spans="1:6" s="188" customFormat="1" ht="22.5" x14ac:dyDescent="0.2">
      <c r="A265" s="11" t="s">
        <v>111</v>
      </c>
      <c r="B265" s="251" t="s">
        <v>104</v>
      </c>
      <c r="C265" s="8" t="s">
        <v>214</v>
      </c>
      <c r="D265" s="8" t="s">
        <v>221</v>
      </c>
      <c r="E265" s="251">
        <v>242</v>
      </c>
      <c r="F265" s="283">
        <v>79</v>
      </c>
    </row>
    <row r="266" spans="1:6" s="188" customFormat="1" ht="12.75" x14ac:dyDescent="0.2">
      <c r="A266" s="11" t="s">
        <v>393</v>
      </c>
      <c r="B266" s="251" t="s">
        <v>104</v>
      </c>
      <c r="C266" s="8" t="s">
        <v>214</v>
      </c>
      <c r="D266" s="8" t="s">
        <v>221</v>
      </c>
      <c r="E266" s="251" t="s">
        <v>100</v>
      </c>
      <c r="F266" s="283">
        <v>430</v>
      </c>
    </row>
    <row r="267" spans="1:6" s="188" customFormat="1" ht="12.75" x14ac:dyDescent="0.2">
      <c r="A267" s="11" t="s">
        <v>112</v>
      </c>
      <c r="B267" s="251" t="s">
        <v>104</v>
      </c>
      <c r="C267" s="8" t="s">
        <v>214</v>
      </c>
      <c r="D267" s="8" t="s">
        <v>221</v>
      </c>
      <c r="E267" s="251" t="s">
        <v>171</v>
      </c>
      <c r="F267" s="283">
        <v>12.779</v>
      </c>
    </row>
    <row r="268" spans="1:6" s="18" customFormat="1" ht="12.75" x14ac:dyDescent="0.2">
      <c r="A268" s="11" t="s">
        <v>478</v>
      </c>
      <c r="B268" s="251" t="s">
        <v>104</v>
      </c>
      <c r="C268" s="8" t="s">
        <v>214</v>
      </c>
      <c r="D268" s="8" t="s">
        <v>221</v>
      </c>
      <c r="E268" s="251">
        <v>830</v>
      </c>
      <c r="F268" s="283">
        <v>0</v>
      </c>
    </row>
    <row r="269" spans="1:6" s="18" customFormat="1" ht="22.5" x14ac:dyDescent="0.2">
      <c r="A269" s="11" t="s">
        <v>479</v>
      </c>
      <c r="B269" s="251" t="s">
        <v>104</v>
      </c>
      <c r="C269" s="8" t="s">
        <v>214</v>
      </c>
      <c r="D269" s="8" t="s">
        <v>221</v>
      </c>
      <c r="E269" s="251">
        <v>831</v>
      </c>
      <c r="F269" s="283">
        <v>0</v>
      </c>
    </row>
    <row r="270" spans="1:6" s="18" customFormat="1" ht="12.75" x14ac:dyDescent="0.2">
      <c r="A270" s="11" t="s">
        <v>113</v>
      </c>
      <c r="B270" s="251" t="s">
        <v>104</v>
      </c>
      <c r="C270" s="8" t="s">
        <v>214</v>
      </c>
      <c r="D270" s="8" t="s">
        <v>221</v>
      </c>
      <c r="E270" s="251" t="s">
        <v>114</v>
      </c>
      <c r="F270" s="283">
        <v>12.779</v>
      </c>
    </row>
    <row r="271" spans="1:6" s="18" customFormat="1" ht="12.75" x14ac:dyDescent="0.2">
      <c r="A271" s="28" t="s">
        <v>115</v>
      </c>
      <c r="B271" s="251" t="s">
        <v>104</v>
      </c>
      <c r="C271" s="8" t="s">
        <v>214</v>
      </c>
      <c r="D271" s="8" t="s">
        <v>221</v>
      </c>
      <c r="E271" s="251">
        <v>851</v>
      </c>
      <c r="F271" s="283">
        <v>0</v>
      </c>
    </row>
    <row r="272" spans="1:6" s="18" customFormat="1" ht="12.75" x14ac:dyDescent="0.2">
      <c r="A272" s="11" t="s">
        <v>172</v>
      </c>
      <c r="B272" s="251" t="s">
        <v>104</v>
      </c>
      <c r="C272" s="8" t="s">
        <v>214</v>
      </c>
      <c r="D272" s="8" t="s">
        <v>221</v>
      </c>
      <c r="E272" s="251" t="s">
        <v>192</v>
      </c>
      <c r="F272" s="283">
        <v>4.7789999999999999</v>
      </c>
    </row>
    <row r="273" spans="1:6" s="18" customFormat="1" ht="12.75" x14ac:dyDescent="0.2">
      <c r="A273" s="11" t="s">
        <v>370</v>
      </c>
      <c r="B273" s="251" t="s">
        <v>104</v>
      </c>
      <c r="C273" s="8" t="s">
        <v>214</v>
      </c>
      <c r="D273" s="8" t="s">
        <v>221</v>
      </c>
      <c r="E273" s="251">
        <v>853</v>
      </c>
      <c r="F273" s="283">
        <v>8</v>
      </c>
    </row>
    <row r="274" spans="1:6" s="18" customFormat="1" ht="33.75" hidden="1" x14ac:dyDescent="0.2">
      <c r="A274" s="5" t="s">
        <v>949</v>
      </c>
      <c r="B274" s="251" t="s">
        <v>104</v>
      </c>
      <c r="C274" s="8" t="s">
        <v>214</v>
      </c>
      <c r="D274" s="8" t="s">
        <v>950</v>
      </c>
      <c r="E274" s="251"/>
      <c r="F274" s="283">
        <v>0</v>
      </c>
    </row>
    <row r="275" spans="1:6" s="18" customFormat="1" ht="33.75" hidden="1" x14ac:dyDescent="0.2">
      <c r="A275" s="1" t="s">
        <v>87</v>
      </c>
      <c r="B275" s="251" t="s">
        <v>104</v>
      </c>
      <c r="C275" s="8" t="s">
        <v>214</v>
      </c>
      <c r="D275" s="8" t="s">
        <v>950</v>
      </c>
      <c r="E275" s="251">
        <v>100</v>
      </c>
      <c r="F275" s="283">
        <v>0</v>
      </c>
    </row>
    <row r="276" spans="1:6" s="18" customFormat="1" ht="12.75" hidden="1" x14ac:dyDescent="0.2">
      <c r="A276" s="1" t="s">
        <v>108</v>
      </c>
      <c r="B276" s="251" t="s">
        <v>104</v>
      </c>
      <c r="C276" s="8" t="s">
        <v>214</v>
      </c>
      <c r="D276" s="8" t="s">
        <v>950</v>
      </c>
      <c r="E276" s="251">
        <v>120</v>
      </c>
      <c r="F276" s="283">
        <v>0</v>
      </c>
    </row>
    <row r="277" spans="1:6" s="18" customFormat="1" ht="12.75" hidden="1" x14ac:dyDescent="0.2">
      <c r="A277" s="5" t="s">
        <v>109</v>
      </c>
      <c r="B277" s="251" t="s">
        <v>104</v>
      </c>
      <c r="C277" s="8" t="s">
        <v>214</v>
      </c>
      <c r="D277" s="8" t="s">
        <v>950</v>
      </c>
      <c r="E277" s="251">
        <v>121</v>
      </c>
      <c r="F277" s="283">
        <v>0</v>
      </c>
    </row>
    <row r="278" spans="1:6" s="18" customFormat="1" ht="33.75" hidden="1" x14ac:dyDescent="0.2">
      <c r="A278" s="5" t="s">
        <v>110</v>
      </c>
      <c r="B278" s="251" t="s">
        <v>104</v>
      </c>
      <c r="C278" s="8" t="s">
        <v>214</v>
      </c>
      <c r="D278" s="8" t="s">
        <v>950</v>
      </c>
      <c r="E278" s="251">
        <v>129</v>
      </c>
      <c r="F278" s="283">
        <v>0</v>
      </c>
    </row>
    <row r="279" spans="1:6" s="309" customFormat="1" ht="21" x14ac:dyDescent="0.2">
      <c r="A279" s="3" t="s">
        <v>825</v>
      </c>
      <c r="B279" s="255" t="s">
        <v>104</v>
      </c>
      <c r="C279" s="247" t="s">
        <v>214</v>
      </c>
      <c r="D279" s="247" t="s">
        <v>304</v>
      </c>
      <c r="E279" s="255"/>
      <c r="F279" s="278">
        <v>12216.5</v>
      </c>
    </row>
    <row r="280" spans="1:6" s="18" customFormat="1" ht="22.5" x14ac:dyDescent="0.2">
      <c r="A280" s="5" t="s">
        <v>614</v>
      </c>
      <c r="B280" s="251" t="s">
        <v>104</v>
      </c>
      <c r="C280" s="8" t="s">
        <v>214</v>
      </c>
      <c r="D280" s="8" t="s">
        <v>826</v>
      </c>
      <c r="E280" s="255"/>
      <c r="F280" s="283">
        <v>12216.5</v>
      </c>
    </row>
    <row r="281" spans="1:6" s="18" customFormat="1" ht="12.75" x14ac:dyDescent="0.2">
      <c r="A281" s="1" t="s">
        <v>376</v>
      </c>
      <c r="B281" s="251" t="s">
        <v>104</v>
      </c>
      <c r="C281" s="8" t="s">
        <v>214</v>
      </c>
      <c r="D281" s="8" t="s">
        <v>826</v>
      </c>
      <c r="E281" s="251">
        <v>200</v>
      </c>
      <c r="F281" s="283">
        <v>12216.5</v>
      </c>
    </row>
    <row r="282" spans="1:6" s="18" customFormat="1" ht="22.5" x14ac:dyDescent="0.2">
      <c r="A282" s="1" t="s">
        <v>97</v>
      </c>
      <c r="B282" s="251" t="s">
        <v>104</v>
      </c>
      <c r="C282" s="8" t="s">
        <v>214</v>
      </c>
      <c r="D282" s="8" t="s">
        <v>826</v>
      </c>
      <c r="E282" s="251">
        <v>240</v>
      </c>
      <c r="F282" s="283">
        <v>12216.5</v>
      </c>
    </row>
    <row r="283" spans="1:6" s="18" customFormat="1" ht="12.75" x14ac:dyDescent="0.2">
      <c r="A283" s="11" t="s">
        <v>393</v>
      </c>
      <c r="B283" s="251" t="s">
        <v>104</v>
      </c>
      <c r="C283" s="8" t="s">
        <v>214</v>
      </c>
      <c r="D283" s="8" t="s">
        <v>826</v>
      </c>
      <c r="E283" s="251">
        <v>244</v>
      </c>
      <c r="F283" s="283">
        <v>12216.5</v>
      </c>
    </row>
    <row r="284" spans="1:6" s="18" customFormat="1" ht="12.75" x14ac:dyDescent="0.2">
      <c r="A284" s="38" t="s">
        <v>295</v>
      </c>
      <c r="B284" s="247" t="s">
        <v>104</v>
      </c>
      <c r="C284" s="247" t="s">
        <v>194</v>
      </c>
      <c r="D284" s="247"/>
      <c r="E284" s="255"/>
      <c r="F284" s="278">
        <v>8450</v>
      </c>
    </row>
    <row r="285" spans="1:6" s="18" customFormat="1" ht="31.5" x14ac:dyDescent="0.2">
      <c r="A285" s="3" t="s">
        <v>569</v>
      </c>
      <c r="B285" s="247" t="s">
        <v>104</v>
      </c>
      <c r="C285" s="247" t="s">
        <v>194</v>
      </c>
      <c r="D285" s="247" t="s">
        <v>402</v>
      </c>
      <c r="E285" s="255"/>
      <c r="F285" s="278">
        <v>8450</v>
      </c>
    </row>
    <row r="286" spans="1:6" s="18" customFormat="1" ht="112.5" x14ac:dyDescent="0.2">
      <c r="A286" s="5" t="s">
        <v>296</v>
      </c>
      <c r="B286" s="8" t="s">
        <v>104</v>
      </c>
      <c r="C286" s="8" t="s">
        <v>194</v>
      </c>
      <c r="D286" s="8" t="s">
        <v>524</v>
      </c>
      <c r="E286" s="251"/>
      <c r="F286" s="283">
        <v>2677</v>
      </c>
    </row>
    <row r="287" spans="1:6" s="18" customFormat="1" ht="12.75" x14ac:dyDescent="0.2">
      <c r="A287" s="1" t="s">
        <v>376</v>
      </c>
      <c r="B287" s="8" t="s">
        <v>104</v>
      </c>
      <c r="C287" s="8" t="s">
        <v>194</v>
      </c>
      <c r="D287" s="8" t="s">
        <v>524</v>
      </c>
      <c r="E287" s="251" t="s">
        <v>96</v>
      </c>
      <c r="F287" s="283">
        <v>2677</v>
      </c>
    </row>
    <row r="288" spans="1:6" s="18" customFormat="1" ht="22.5" x14ac:dyDescent="0.2">
      <c r="A288" s="1" t="s">
        <v>97</v>
      </c>
      <c r="B288" s="8" t="s">
        <v>104</v>
      </c>
      <c r="C288" s="8" t="s">
        <v>194</v>
      </c>
      <c r="D288" s="8" t="s">
        <v>524</v>
      </c>
      <c r="E288" s="251" t="s">
        <v>98</v>
      </c>
      <c r="F288" s="283">
        <v>2677</v>
      </c>
    </row>
    <row r="289" spans="1:6" s="18" customFormat="1" ht="12.75" x14ac:dyDescent="0.2">
      <c r="A289" s="11" t="s">
        <v>393</v>
      </c>
      <c r="B289" s="8" t="s">
        <v>104</v>
      </c>
      <c r="C289" s="8" t="s">
        <v>194</v>
      </c>
      <c r="D289" s="8" t="s">
        <v>524</v>
      </c>
      <c r="E289" s="251" t="s">
        <v>100</v>
      </c>
      <c r="F289" s="283">
        <v>2677</v>
      </c>
    </row>
    <row r="290" spans="1:6" s="18" customFormat="1" ht="112.5" x14ac:dyDescent="0.2">
      <c r="A290" s="5" t="s">
        <v>789</v>
      </c>
      <c r="B290" s="8" t="s">
        <v>104</v>
      </c>
      <c r="C290" s="8" t="s">
        <v>194</v>
      </c>
      <c r="D290" s="8" t="s">
        <v>790</v>
      </c>
      <c r="E290" s="251"/>
      <c r="F290" s="283">
        <v>5773</v>
      </c>
    </row>
    <row r="291" spans="1:6" s="18" customFormat="1" ht="12.75" x14ac:dyDescent="0.2">
      <c r="A291" s="1" t="s">
        <v>376</v>
      </c>
      <c r="B291" s="8" t="s">
        <v>104</v>
      </c>
      <c r="C291" s="8" t="s">
        <v>194</v>
      </c>
      <c r="D291" s="8" t="s">
        <v>790</v>
      </c>
      <c r="E291" s="251" t="s">
        <v>96</v>
      </c>
      <c r="F291" s="283">
        <v>5773</v>
      </c>
    </row>
    <row r="292" spans="1:6" s="18" customFormat="1" ht="22.5" x14ac:dyDescent="0.2">
      <c r="A292" s="1" t="s">
        <v>97</v>
      </c>
      <c r="B292" s="8" t="s">
        <v>104</v>
      </c>
      <c r="C292" s="8" t="s">
        <v>194</v>
      </c>
      <c r="D292" s="8" t="s">
        <v>790</v>
      </c>
      <c r="E292" s="251" t="s">
        <v>98</v>
      </c>
      <c r="F292" s="283">
        <v>5773</v>
      </c>
    </row>
    <row r="293" spans="1:6" s="18" customFormat="1" ht="12.75" x14ac:dyDescent="0.2">
      <c r="A293" s="11" t="s">
        <v>393</v>
      </c>
      <c r="B293" s="8" t="s">
        <v>104</v>
      </c>
      <c r="C293" s="8" t="s">
        <v>194</v>
      </c>
      <c r="D293" s="8" t="s">
        <v>790</v>
      </c>
      <c r="E293" s="251" t="s">
        <v>100</v>
      </c>
      <c r="F293" s="283">
        <v>5773</v>
      </c>
    </row>
    <row r="294" spans="1:6" s="18" customFormat="1" ht="33.75" hidden="1" x14ac:dyDescent="0.2">
      <c r="A294" s="11" t="s">
        <v>702</v>
      </c>
      <c r="B294" s="8" t="s">
        <v>104</v>
      </c>
      <c r="C294" s="8" t="s">
        <v>194</v>
      </c>
      <c r="D294" s="8" t="s">
        <v>701</v>
      </c>
      <c r="E294" s="251"/>
      <c r="F294" s="283">
        <v>0</v>
      </c>
    </row>
    <row r="295" spans="1:6" s="18" customFormat="1" ht="12.75" hidden="1" x14ac:dyDescent="0.2">
      <c r="A295" s="11" t="s">
        <v>376</v>
      </c>
      <c r="B295" s="8" t="s">
        <v>104</v>
      </c>
      <c r="C295" s="8" t="s">
        <v>194</v>
      </c>
      <c r="D295" s="8" t="s">
        <v>701</v>
      </c>
      <c r="E295" s="251" t="s">
        <v>96</v>
      </c>
      <c r="F295" s="283">
        <v>0</v>
      </c>
    </row>
    <row r="296" spans="1:6" s="18" customFormat="1" ht="22.5" hidden="1" x14ac:dyDescent="0.2">
      <c r="A296" s="11" t="s">
        <v>97</v>
      </c>
      <c r="B296" s="8" t="s">
        <v>104</v>
      </c>
      <c r="C296" s="8" t="s">
        <v>194</v>
      </c>
      <c r="D296" s="8" t="s">
        <v>701</v>
      </c>
      <c r="E296" s="251" t="s">
        <v>98</v>
      </c>
      <c r="F296" s="283">
        <v>0</v>
      </c>
    </row>
    <row r="297" spans="1:6" s="18" customFormat="1" ht="12.75" hidden="1" x14ac:dyDescent="0.2">
      <c r="A297" s="11" t="s">
        <v>393</v>
      </c>
      <c r="B297" s="8" t="s">
        <v>104</v>
      </c>
      <c r="C297" s="8" t="s">
        <v>194</v>
      </c>
      <c r="D297" s="8" t="s">
        <v>701</v>
      </c>
      <c r="E297" s="251" t="s">
        <v>100</v>
      </c>
      <c r="F297" s="283">
        <v>0</v>
      </c>
    </row>
    <row r="298" spans="1:6" s="18" customFormat="1" ht="12.75" x14ac:dyDescent="0.2">
      <c r="A298" s="3" t="s">
        <v>223</v>
      </c>
      <c r="B298" s="247" t="s">
        <v>104</v>
      </c>
      <c r="C298" s="247" t="s">
        <v>224</v>
      </c>
      <c r="D298" s="247"/>
      <c r="E298" s="255"/>
      <c r="F298" s="278">
        <v>10017</v>
      </c>
    </row>
    <row r="299" spans="1:6" s="18" customFormat="1" ht="31.5" x14ac:dyDescent="0.2">
      <c r="A299" s="3" t="s">
        <v>626</v>
      </c>
      <c r="B299" s="247" t="s">
        <v>104</v>
      </c>
      <c r="C299" s="247" t="s">
        <v>224</v>
      </c>
      <c r="D299" s="247" t="s">
        <v>215</v>
      </c>
      <c r="E299" s="255" t="s">
        <v>124</v>
      </c>
      <c r="F299" s="278">
        <v>2840</v>
      </c>
    </row>
    <row r="300" spans="1:6" s="18" customFormat="1" ht="12.75" x14ac:dyDescent="0.2">
      <c r="A300" s="1" t="s">
        <v>225</v>
      </c>
      <c r="B300" s="8" t="s">
        <v>104</v>
      </c>
      <c r="C300" s="8" t="s">
        <v>224</v>
      </c>
      <c r="D300" s="8" t="s">
        <v>226</v>
      </c>
      <c r="E300" s="251"/>
      <c r="F300" s="283">
        <v>2140</v>
      </c>
    </row>
    <row r="301" spans="1:6" s="18" customFormat="1" ht="22.5" x14ac:dyDescent="0.2">
      <c r="A301" s="1" t="s">
        <v>227</v>
      </c>
      <c r="B301" s="8" t="s">
        <v>104</v>
      </c>
      <c r="C301" s="8" t="s">
        <v>224</v>
      </c>
      <c r="D301" s="8" t="s">
        <v>228</v>
      </c>
      <c r="E301" s="251"/>
      <c r="F301" s="283">
        <v>130</v>
      </c>
    </row>
    <row r="302" spans="1:6" s="18" customFormat="1" ht="12.75" x14ac:dyDescent="0.2">
      <c r="A302" s="1" t="s">
        <v>376</v>
      </c>
      <c r="B302" s="8" t="s">
        <v>104</v>
      </c>
      <c r="C302" s="8" t="s">
        <v>224</v>
      </c>
      <c r="D302" s="8" t="s">
        <v>228</v>
      </c>
      <c r="E302" s="251" t="s">
        <v>96</v>
      </c>
      <c r="F302" s="283">
        <v>130</v>
      </c>
    </row>
    <row r="303" spans="1:6" s="18" customFormat="1" ht="22.5" x14ac:dyDescent="0.2">
      <c r="A303" s="1" t="s">
        <v>97</v>
      </c>
      <c r="B303" s="8" t="s">
        <v>104</v>
      </c>
      <c r="C303" s="8" t="s">
        <v>224</v>
      </c>
      <c r="D303" s="8" t="s">
        <v>228</v>
      </c>
      <c r="E303" s="251" t="s">
        <v>98</v>
      </c>
      <c r="F303" s="283">
        <v>130</v>
      </c>
    </row>
    <row r="304" spans="1:6" s="18" customFormat="1" ht="12.75" x14ac:dyDescent="0.2">
      <c r="A304" s="11" t="s">
        <v>393</v>
      </c>
      <c r="B304" s="8" t="s">
        <v>104</v>
      </c>
      <c r="C304" s="8" t="s">
        <v>224</v>
      </c>
      <c r="D304" s="8" t="s">
        <v>228</v>
      </c>
      <c r="E304" s="251" t="s">
        <v>100</v>
      </c>
      <c r="F304" s="283">
        <v>130</v>
      </c>
    </row>
    <row r="305" spans="1:6" s="18" customFormat="1" ht="22.5" x14ac:dyDescent="0.2">
      <c r="A305" s="5" t="s">
        <v>498</v>
      </c>
      <c r="B305" s="8" t="s">
        <v>104</v>
      </c>
      <c r="C305" s="8" t="s">
        <v>224</v>
      </c>
      <c r="D305" s="8" t="s">
        <v>497</v>
      </c>
      <c r="E305" s="251"/>
      <c r="F305" s="283">
        <v>140</v>
      </c>
    </row>
    <row r="306" spans="1:6" s="18" customFormat="1" ht="12.75" x14ac:dyDescent="0.2">
      <c r="A306" s="1" t="s">
        <v>376</v>
      </c>
      <c r="B306" s="8" t="s">
        <v>104</v>
      </c>
      <c r="C306" s="8" t="s">
        <v>224</v>
      </c>
      <c r="D306" s="8" t="s">
        <v>497</v>
      </c>
      <c r="E306" s="251" t="s">
        <v>96</v>
      </c>
      <c r="F306" s="283">
        <v>140</v>
      </c>
    </row>
    <row r="307" spans="1:6" s="18" customFormat="1" ht="22.5" x14ac:dyDescent="0.2">
      <c r="A307" s="1" t="s">
        <v>97</v>
      </c>
      <c r="B307" s="8" t="s">
        <v>104</v>
      </c>
      <c r="C307" s="8" t="s">
        <v>224</v>
      </c>
      <c r="D307" s="8" t="s">
        <v>497</v>
      </c>
      <c r="E307" s="251" t="s">
        <v>98</v>
      </c>
      <c r="F307" s="283">
        <v>140</v>
      </c>
    </row>
    <row r="308" spans="1:6" s="18" customFormat="1" ht="12.75" x14ac:dyDescent="0.2">
      <c r="A308" s="11" t="s">
        <v>393</v>
      </c>
      <c r="B308" s="8" t="s">
        <v>104</v>
      </c>
      <c r="C308" s="8" t="s">
        <v>224</v>
      </c>
      <c r="D308" s="8" t="s">
        <v>497</v>
      </c>
      <c r="E308" s="251" t="s">
        <v>100</v>
      </c>
      <c r="F308" s="283">
        <v>140</v>
      </c>
    </row>
    <row r="309" spans="1:6" s="18" customFormat="1" ht="12.75" x14ac:dyDescent="0.2">
      <c r="A309" s="5" t="s">
        <v>499</v>
      </c>
      <c r="B309" s="8" t="s">
        <v>104</v>
      </c>
      <c r="C309" s="8" t="s">
        <v>224</v>
      </c>
      <c r="D309" s="8" t="s">
        <v>500</v>
      </c>
      <c r="E309" s="251"/>
      <c r="F309" s="283">
        <v>1000</v>
      </c>
    </row>
    <row r="310" spans="1:6" s="18" customFormat="1" ht="12.75" x14ac:dyDescent="0.2">
      <c r="A310" s="1" t="s">
        <v>112</v>
      </c>
      <c r="B310" s="8" t="s">
        <v>104</v>
      </c>
      <c r="C310" s="8" t="s">
        <v>224</v>
      </c>
      <c r="D310" s="8" t="s">
        <v>500</v>
      </c>
      <c r="E310" s="251">
        <v>800</v>
      </c>
      <c r="F310" s="283">
        <v>1000</v>
      </c>
    </row>
    <row r="311" spans="1:6" s="18" customFormat="1" ht="33.75" x14ac:dyDescent="0.2">
      <c r="A311" s="11" t="s">
        <v>377</v>
      </c>
      <c r="B311" s="8" t="s">
        <v>104</v>
      </c>
      <c r="C311" s="8" t="s">
        <v>224</v>
      </c>
      <c r="D311" s="8" t="s">
        <v>500</v>
      </c>
      <c r="E311" s="251">
        <v>810</v>
      </c>
      <c r="F311" s="283">
        <v>1000</v>
      </c>
    </row>
    <row r="312" spans="1:6" s="18" customFormat="1" ht="78.75" x14ac:dyDescent="0.2">
      <c r="A312" s="30" t="s">
        <v>454</v>
      </c>
      <c r="B312" s="8" t="s">
        <v>104</v>
      </c>
      <c r="C312" s="8" t="s">
        <v>224</v>
      </c>
      <c r="D312" s="8" t="s">
        <v>500</v>
      </c>
      <c r="E312" s="251">
        <v>813</v>
      </c>
      <c r="F312" s="283">
        <v>1000</v>
      </c>
    </row>
    <row r="313" spans="1:6" s="18" customFormat="1" ht="12.75" x14ac:dyDescent="0.2">
      <c r="A313" s="5" t="s">
        <v>501</v>
      </c>
      <c r="B313" s="8" t="s">
        <v>104</v>
      </c>
      <c r="C313" s="8" t="s">
        <v>224</v>
      </c>
      <c r="D313" s="8" t="s">
        <v>229</v>
      </c>
      <c r="E313" s="251"/>
      <c r="F313" s="283">
        <v>800</v>
      </c>
    </row>
    <row r="314" spans="1:6" s="18" customFormat="1" ht="12.75" x14ac:dyDescent="0.2">
      <c r="A314" s="1" t="s">
        <v>376</v>
      </c>
      <c r="B314" s="8" t="s">
        <v>104</v>
      </c>
      <c r="C314" s="8" t="s">
        <v>224</v>
      </c>
      <c r="D314" s="8" t="s">
        <v>229</v>
      </c>
      <c r="E314" s="251" t="s">
        <v>96</v>
      </c>
      <c r="F314" s="283">
        <v>800</v>
      </c>
    </row>
    <row r="315" spans="1:6" s="18" customFormat="1" ht="22.5" x14ac:dyDescent="0.2">
      <c r="A315" s="1" t="s">
        <v>97</v>
      </c>
      <c r="B315" s="8" t="s">
        <v>104</v>
      </c>
      <c r="C315" s="8" t="s">
        <v>224</v>
      </c>
      <c r="D315" s="8" t="s">
        <v>229</v>
      </c>
      <c r="E315" s="251" t="s">
        <v>98</v>
      </c>
      <c r="F315" s="283">
        <v>800</v>
      </c>
    </row>
    <row r="316" spans="1:6" s="18" customFormat="1" ht="12.75" x14ac:dyDescent="0.2">
      <c r="A316" s="11" t="s">
        <v>393</v>
      </c>
      <c r="B316" s="8" t="s">
        <v>104</v>
      </c>
      <c r="C316" s="8" t="s">
        <v>224</v>
      </c>
      <c r="D316" s="8" t="s">
        <v>229</v>
      </c>
      <c r="E316" s="251" t="s">
        <v>100</v>
      </c>
      <c r="F316" s="283">
        <v>800</v>
      </c>
    </row>
    <row r="317" spans="1:6" s="18" customFormat="1" ht="12.75" x14ac:dyDescent="0.2">
      <c r="A317" s="11" t="s">
        <v>136</v>
      </c>
      <c r="B317" s="8" t="s">
        <v>104</v>
      </c>
      <c r="C317" s="8" t="s">
        <v>224</v>
      </c>
      <c r="D317" s="8" t="s">
        <v>229</v>
      </c>
      <c r="E317" s="251">
        <v>300</v>
      </c>
      <c r="F317" s="283">
        <v>0</v>
      </c>
    </row>
    <row r="318" spans="1:6" s="18" customFormat="1" ht="12.75" x14ac:dyDescent="0.2">
      <c r="A318" s="11" t="s">
        <v>204</v>
      </c>
      <c r="B318" s="8" t="s">
        <v>104</v>
      </c>
      <c r="C318" s="8" t="s">
        <v>224</v>
      </c>
      <c r="D318" s="8" t="s">
        <v>229</v>
      </c>
      <c r="E318" s="251">
        <v>350</v>
      </c>
      <c r="F318" s="283">
        <v>0</v>
      </c>
    </row>
    <row r="319" spans="1:6" s="18" customFormat="1" ht="22.5" x14ac:dyDescent="0.2">
      <c r="A319" s="5" t="s">
        <v>502</v>
      </c>
      <c r="B319" s="8" t="s">
        <v>104</v>
      </c>
      <c r="C319" s="8" t="s">
        <v>224</v>
      </c>
      <c r="D319" s="8" t="s">
        <v>230</v>
      </c>
      <c r="E319" s="251"/>
      <c r="F319" s="283">
        <v>70</v>
      </c>
    </row>
    <row r="320" spans="1:6" s="18" customFormat="1" ht="12.75" x14ac:dyDescent="0.2">
      <c r="A320" s="1" t="s">
        <v>376</v>
      </c>
      <c r="B320" s="8" t="s">
        <v>104</v>
      </c>
      <c r="C320" s="8" t="s">
        <v>224</v>
      </c>
      <c r="D320" s="8" t="s">
        <v>230</v>
      </c>
      <c r="E320" s="251" t="s">
        <v>96</v>
      </c>
      <c r="F320" s="283">
        <v>70</v>
      </c>
    </row>
    <row r="321" spans="1:6" s="18" customFormat="1" ht="22.5" x14ac:dyDescent="0.2">
      <c r="A321" s="1" t="s">
        <v>97</v>
      </c>
      <c r="B321" s="8" t="s">
        <v>104</v>
      </c>
      <c r="C321" s="8" t="s">
        <v>224</v>
      </c>
      <c r="D321" s="8" t="s">
        <v>230</v>
      </c>
      <c r="E321" s="251" t="s">
        <v>98</v>
      </c>
      <c r="F321" s="283">
        <v>70</v>
      </c>
    </row>
    <row r="322" spans="1:6" s="18" customFormat="1" ht="12.75" x14ac:dyDescent="0.2">
      <c r="A322" s="11" t="s">
        <v>393</v>
      </c>
      <c r="B322" s="8" t="s">
        <v>104</v>
      </c>
      <c r="C322" s="8" t="s">
        <v>224</v>
      </c>
      <c r="D322" s="8" t="s">
        <v>230</v>
      </c>
      <c r="E322" s="251" t="s">
        <v>100</v>
      </c>
      <c r="F322" s="283">
        <v>70</v>
      </c>
    </row>
    <row r="323" spans="1:6" s="18" customFormat="1" ht="22.5" x14ac:dyDescent="0.2">
      <c r="A323" s="5" t="s">
        <v>969</v>
      </c>
      <c r="B323" s="8" t="s">
        <v>104</v>
      </c>
      <c r="C323" s="8" t="s">
        <v>224</v>
      </c>
      <c r="D323" s="8" t="s">
        <v>226</v>
      </c>
      <c r="E323" s="251"/>
      <c r="F323" s="283">
        <v>700</v>
      </c>
    </row>
    <row r="324" spans="1:6" s="18" customFormat="1" ht="12.75" x14ac:dyDescent="0.2">
      <c r="A324" s="5" t="s">
        <v>503</v>
      </c>
      <c r="B324" s="8" t="s">
        <v>104</v>
      </c>
      <c r="C324" s="8" t="s">
        <v>224</v>
      </c>
      <c r="D324" s="8" t="s">
        <v>968</v>
      </c>
      <c r="E324" s="251"/>
      <c r="F324" s="283">
        <v>500</v>
      </c>
    </row>
    <row r="325" spans="1:6" s="18" customFormat="1" ht="12.75" x14ac:dyDescent="0.2">
      <c r="A325" s="1" t="s">
        <v>376</v>
      </c>
      <c r="B325" s="8" t="s">
        <v>104</v>
      </c>
      <c r="C325" s="8" t="s">
        <v>224</v>
      </c>
      <c r="D325" s="8" t="s">
        <v>968</v>
      </c>
      <c r="E325" s="251" t="s">
        <v>96</v>
      </c>
      <c r="F325" s="283">
        <v>500</v>
      </c>
    </row>
    <row r="326" spans="1:6" s="18" customFormat="1" ht="22.5" x14ac:dyDescent="0.2">
      <c r="A326" s="1" t="s">
        <v>97</v>
      </c>
      <c r="B326" s="8" t="s">
        <v>104</v>
      </c>
      <c r="C326" s="8" t="s">
        <v>224</v>
      </c>
      <c r="D326" s="8" t="s">
        <v>968</v>
      </c>
      <c r="E326" s="251" t="s">
        <v>98</v>
      </c>
      <c r="F326" s="283">
        <v>500</v>
      </c>
    </row>
    <row r="327" spans="1:6" s="18" customFormat="1" ht="12.75" x14ac:dyDescent="0.2">
      <c r="A327" s="11" t="s">
        <v>393</v>
      </c>
      <c r="B327" s="8" t="s">
        <v>104</v>
      </c>
      <c r="C327" s="8" t="s">
        <v>224</v>
      </c>
      <c r="D327" s="8" t="s">
        <v>968</v>
      </c>
      <c r="E327" s="251" t="s">
        <v>100</v>
      </c>
      <c r="F327" s="283">
        <v>500</v>
      </c>
    </row>
    <row r="328" spans="1:6" s="18" customFormat="1" ht="12.75" x14ac:dyDescent="0.2">
      <c r="A328" s="5" t="s">
        <v>506</v>
      </c>
      <c r="B328" s="8" t="s">
        <v>104</v>
      </c>
      <c r="C328" s="8" t="s">
        <v>224</v>
      </c>
      <c r="D328" s="8" t="s">
        <v>505</v>
      </c>
      <c r="E328" s="251"/>
      <c r="F328" s="283">
        <v>200</v>
      </c>
    </row>
    <row r="329" spans="1:6" s="18" customFormat="1" ht="12.75" x14ac:dyDescent="0.2">
      <c r="A329" s="1" t="s">
        <v>376</v>
      </c>
      <c r="B329" s="8" t="s">
        <v>104</v>
      </c>
      <c r="C329" s="8" t="s">
        <v>224</v>
      </c>
      <c r="D329" s="8" t="s">
        <v>505</v>
      </c>
      <c r="E329" s="251" t="s">
        <v>96</v>
      </c>
      <c r="F329" s="283">
        <v>200</v>
      </c>
    </row>
    <row r="330" spans="1:6" s="18" customFormat="1" ht="22.5" x14ac:dyDescent="0.2">
      <c r="A330" s="1" t="s">
        <v>97</v>
      </c>
      <c r="B330" s="8" t="s">
        <v>104</v>
      </c>
      <c r="C330" s="8" t="s">
        <v>224</v>
      </c>
      <c r="D330" s="8" t="s">
        <v>505</v>
      </c>
      <c r="E330" s="251" t="s">
        <v>98</v>
      </c>
      <c r="F330" s="283">
        <v>200</v>
      </c>
    </row>
    <row r="331" spans="1:6" s="18" customFormat="1" ht="12.75" x14ac:dyDescent="0.2">
      <c r="A331" s="11" t="s">
        <v>393</v>
      </c>
      <c r="B331" s="8" t="s">
        <v>104</v>
      </c>
      <c r="C331" s="8" t="s">
        <v>224</v>
      </c>
      <c r="D331" s="8" t="s">
        <v>505</v>
      </c>
      <c r="E331" s="251" t="s">
        <v>100</v>
      </c>
      <c r="F331" s="283">
        <v>200</v>
      </c>
    </row>
    <row r="332" spans="1:6" s="18" customFormat="1" ht="21" x14ac:dyDescent="0.2">
      <c r="A332" s="37" t="s">
        <v>827</v>
      </c>
      <c r="B332" s="247" t="s">
        <v>104</v>
      </c>
      <c r="C332" s="247" t="s">
        <v>224</v>
      </c>
      <c r="D332" s="247" t="s">
        <v>297</v>
      </c>
      <c r="E332" s="255" t="s">
        <v>124</v>
      </c>
      <c r="F332" s="278">
        <v>1500</v>
      </c>
    </row>
    <row r="333" spans="1:6" s="188" customFormat="1" ht="22.5" x14ac:dyDescent="0.2">
      <c r="A333" s="5" t="s">
        <v>298</v>
      </c>
      <c r="B333" s="8" t="s">
        <v>104</v>
      </c>
      <c r="C333" s="8" t="s">
        <v>224</v>
      </c>
      <c r="D333" s="8" t="s">
        <v>299</v>
      </c>
      <c r="E333" s="251"/>
      <c r="F333" s="283">
        <v>140</v>
      </c>
    </row>
    <row r="334" spans="1:6" s="188" customFormat="1" ht="12.75" x14ac:dyDescent="0.2">
      <c r="A334" s="5" t="s">
        <v>444</v>
      </c>
      <c r="B334" s="8" t="s">
        <v>104</v>
      </c>
      <c r="C334" s="8" t="s">
        <v>224</v>
      </c>
      <c r="D334" s="8" t="s">
        <v>411</v>
      </c>
      <c r="E334" s="251"/>
      <c r="F334" s="283">
        <v>140</v>
      </c>
    </row>
    <row r="335" spans="1:6" s="188" customFormat="1" ht="12.75" x14ac:dyDescent="0.2">
      <c r="A335" s="1" t="s">
        <v>376</v>
      </c>
      <c r="B335" s="8" t="s">
        <v>104</v>
      </c>
      <c r="C335" s="8" t="s">
        <v>224</v>
      </c>
      <c r="D335" s="8" t="s">
        <v>411</v>
      </c>
      <c r="E335" s="251" t="s">
        <v>96</v>
      </c>
      <c r="F335" s="283">
        <v>140</v>
      </c>
    </row>
    <row r="336" spans="1:6" s="188" customFormat="1" ht="22.5" x14ac:dyDescent="0.2">
      <c r="A336" s="1" t="s">
        <v>97</v>
      </c>
      <c r="B336" s="8" t="s">
        <v>104</v>
      </c>
      <c r="C336" s="8" t="s">
        <v>224</v>
      </c>
      <c r="D336" s="8" t="s">
        <v>411</v>
      </c>
      <c r="E336" s="251" t="s">
        <v>98</v>
      </c>
      <c r="F336" s="283">
        <v>140</v>
      </c>
    </row>
    <row r="337" spans="1:6" s="188" customFormat="1" ht="12.75" x14ac:dyDescent="0.2">
      <c r="A337" s="11" t="s">
        <v>393</v>
      </c>
      <c r="B337" s="8" t="s">
        <v>104</v>
      </c>
      <c r="C337" s="8" t="s">
        <v>224</v>
      </c>
      <c r="D337" s="8" t="s">
        <v>411</v>
      </c>
      <c r="E337" s="251" t="s">
        <v>100</v>
      </c>
      <c r="F337" s="283">
        <v>140</v>
      </c>
    </row>
    <row r="338" spans="1:6" s="188" customFormat="1" ht="22.5" x14ac:dyDescent="0.2">
      <c r="A338" s="5" t="s">
        <v>300</v>
      </c>
      <c r="B338" s="8" t="s">
        <v>104</v>
      </c>
      <c r="C338" s="8" t="s">
        <v>224</v>
      </c>
      <c r="D338" s="8" t="s">
        <v>301</v>
      </c>
      <c r="E338" s="251"/>
      <c r="F338" s="283">
        <v>1360</v>
      </c>
    </row>
    <row r="339" spans="1:6" s="18" customFormat="1" ht="22.5" x14ac:dyDescent="0.2">
      <c r="A339" s="5" t="s">
        <v>541</v>
      </c>
      <c r="B339" s="8" t="s">
        <v>104</v>
      </c>
      <c r="C339" s="8" t="s">
        <v>224</v>
      </c>
      <c r="D339" s="8" t="s">
        <v>540</v>
      </c>
      <c r="E339" s="251"/>
      <c r="F339" s="283">
        <v>150</v>
      </c>
    </row>
    <row r="340" spans="1:6" s="18" customFormat="1" ht="12.75" x14ac:dyDescent="0.2">
      <c r="A340" s="1" t="s">
        <v>376</v>
      </c>
      <c r="B340" s="8" t="s">
        <v>104</v>
      </c>
      <c r="C340" s="8" t="s">
        <v>224</v>
      </c>
      <c r="D340" s="8" t="s">
        <v>540</v>
      </c>
      <c r="E340" s="251" t="s">
        <v>96</v>
      </c>
      <c r="F340" s="283">
        <v>150</v>
      </c>
    </row>
    <row r="341" spans="1:6" s="18" customFormat="1" ht="22.5" x14ac:dyDescent="0.2">
      <c r="A341" s="1" t="s">
        <v>97</v>
      </c>
      <c r="B341" s="8" t="s">
        <v>104</v>
      </c>
      <c r="C341" s="8" t="s">
        <v>224</v>
      </c>
      <c r="D341" s="8" t="s">
        <v>540</v>
      </c>
      <c r="E341" s="251" t="s">
        <v>98</v>
      </c>
      <c r="F341" s="283">
        <v>150</v>
      </c>
    </row>
    <row r="342" spans="1:6" s="18" customFormat="1" ht="12.75" x14ac:dyDescent="0.2">
      <c r="A342" s="11" t="s">
        <v>393</v>
      </c>
      <c r="B342" s="8" t="s">
        <v>104</v>
      </c>
      <c r="C342" s="8" t="s">
        <v>224</v>
      </c>
      <c r="D342" s="8" t="s">
        <v>540</v>
      </c>
      <c r="E342" s="251" t="s">
        <v>100</v>
      </c>
      <c r="F342" s="283">
        <v>150</v>
      </c>
    </row>
    <row r="343" spans="1:6" s="18" customFormat="1" ht="33.75" x14ac:dyDescent="0.2">
      <c r="A343" s="5" t="s">
        <v>302</v>
      </c>
      <c r="B343" s="8" t="s">
        <v>104</v>
      </c>
      <c r="C343" s="8" t="s">
        <v>224</v>
      </c>
      <c r="D343" s="8" t="s">
        <v>303</v>
      </c>
      <c r="E343" s="251"/>
      <c r="F343" s="283">
        <v>1100</v>
      </c>
    </row>
    <row r="344" spans="1:6" s="18" customFormat="1" ht="12.75" x14ac:dyDescent="0.2">
      <c r="A344" s="5" t="s">
        <v>376</v>
      </c>
      <c r="B344" s="8" t="s">
        <v>104</v>
      </c>
      <c r="C344" s="8" t="s">
        <v>224</v>
      </c>
      <c r="D344" s="8" t="s">
        <v>303</v>
      </c>
      <c r="E344" s="251" t="s">
        <v>96</v>
      </c>
      <c r="F344" s="283">
        <v>0</v>
      </c>
    </row>
    <row r="345" spans="1:6" s="18" customFormat="1" ht="22.5" x14ac:dyDescent="0.2">
      <c r="A345" s="5" t="s">
        <v>97</v>
      </c>
      <c r="B345" s="8" t="s">
        <v>104</v>
      </c>
      <c r="C345" s="8" t="s">
        <v>224</v>
      </c>
      <c r="D345" s="8" t="s">
        <v>303</v>
      </c>
      <c r="E345" s="251" t="s">
        <v>98</v>
      </c>
      <c r="F345" s="283">
        <v>0</v>
      </c>
    </row>
    <row r="346" spans="1:6" s="18" customFormat="1" ht="12.75" x14ac:dyDescent="0.2">
      <c r="A346" s="5" t="s">
        <v>393</v>
      </c>
      <c r="B346" s="8" t="s">
        <v>104</v>
      </c>
      <c r="C346" s="8" t="s">
        <v>224</v>
      </c>
      <c r="D346" s="8" t="s">
        <v>303</v>
      </c>
      <c r="E346" s="251" t="s">
        <v>100</v>
      </c>
      <c r="F346" s="283">
        <v>0</v>
      </c>
    </row>
    <row r="347" spans="1:6" s="18" customFormat="1" ht="12.75" x14ac:dyDescent="0.2">
      <c r="A347" s="5" t="s">
        <v>406</v>
      </c>
      <c r="B347" s="8" t="s">
        <v>104</v>
      </c>
      <c r="C347" s="8" t="s">
        <v>224</v>
      </c>
      <c r="D347" s="8" t="s">
        <v>303</v>
      </c>
      <c r="E347" s="251">
        <v>800</v>
      </c>
      <c r="F347" s="283">
        <v>1100</v>
      </c>
    </row>
    <row r="348" spans="1:6" s="18" customFormat="1" ht="12.75" x14ac:dyDescent="0.2">
      <c r="A348" s="5" t="s">
        <v>407</v>
      </c>
      <c r="B348" s="8" t="s">
        <v>104</v>
      </c>
      <c r="C348" s="8" t="s">
        <v>224</v>
      </c>
      <c r="D348" s="8" t="s">
        <v>303</v>
      </c>
      <c r="E348" s="251">
        <v>810</v>
      </c>
      <c r="F348" s="283">
        <v>1100</v>
      </c>
    </row>
    <row r="349" spans="1:6" s="18" customFormat="1" ht="78.75" x14ac:dyDescent="0.2">
      <c r="A349" s="30" t="s">
        <v>454</v>
      </c>
      <c r="B349" s="8" t="s">
        <v>104</v>
      </c>
      <c r="C349" s="8" t="s">
        <v>224</v>
      </c>
      <c r="D349" s="8" t="s">
        <v>303</v>
      </c>
      <c r="E349" s="251">
        <v>813</v>
      </c>
      <c r="F349" s="283">
        <v>1100</v>
      </c>
    </row>
    <row r="350" spans="1:6" s="18" customFormat="1" ht="22.5" x14ac:dyDescent="0.2">
      <c r="A350" s="5" t="s">
        <v>442</v>
      </c>
      <c r="B350" s="8" t="s">
        <v>104</v>
      </c>
      <c r="C350" s="8" t="s">
        <v>224</v>
      </c>
      <c r="D350" s="8" t="s">
        <v>412</v>
      </c>
      <c r="E350" s="251"/>
      <c r="F350" s="283">
        <v>10</v>
      </c>
    </row>
    <row r="351" spans="1:6" s="18" customFormat="1" ht="12.75" x14ac:dyDescent="0.2">
      <c r="A351" s="1" t="s">
        <v>376</v>
      </c>
      <c r="B351" s="8" t="s">
        <v>104</v>
      </c>
      <c r="C351" s="8" t="s">
        <v>224</v>
      </c>
      <c r="D351" s="8" t="s">
        <v>412</v>
      </c>
      <c r="E351" s="251" t="s">
        <v>96</v>
      </c>
      <c r="F351" s="283">
        <v>10</v>
      </c>
    </row>
    <row r="352" spans="1:6" s="18" customFormat="1" ht="22.5" x14ac:dyDescent="0.2">
      <c r="A352" s="1" t="s">
        <v>97</v>
      </c>
      <c r="B352" s="8" t="s">
        <v>104</v>
      </c>
      <c r="C352" s="8" t="s">
        <v>224</v>
      </c>
      <c r="D352" s="8" t="s">
        <v>412</v>
      </c>
      <c r="E352" s="251" t="s">
        <v>98</v>
      </c>
      <c r="F352" s="283">
        <v>10</v>
      </c>
    </row>
    <row r="353" spans="1:6" s="18" customFormat="1" ht="12.75" x14ac:dyDescent="0.2">
      <c r="A353" s="11" t="s">
        <v>393</v>
      </c>
      <c r="B353" s="8" t="s">
        <v>104</v>
      </c>
      <c r="C353" s="8" t="s">
        <v>224</v>
      </c>
      <c r="D353" s="8" t="s">
        <v>412</v>
      </c>
      <c r="E353" s="251" t="s">
        <v>100</v>
      </c>
      <c r="F353" s="283">
        <v>10</v>
      </c>
    </row>
    <row r="354" spans="1:6" s="18" customFormat="1" ht="22.5" x14ac:dyDescent="0.2">
      <c r="A354" s="5" t="s">
        <v>443</v>
      </c>
      <c r="B354" s="8" t="s">
        <v>104</v>
      </c>
      <c r="C354" s="8" t="s">
        <v>224</v>
      </c>
      <c r="D354" s="8" t="s">
        <v>413</v>
      </c>
      <c r="E354" s="251"/>
      <c r="F354" s="283">
        <v>100</v>
      </c>
    </row>
    <row r="355" spans="1:6" s="18" customFormat="1" ht="12.75" x14ac:dyDescent="0.2">
      <c r="A355" s="1" t="s">
        <v>376</v>
      </c>
      <c r="B355" s="8" t="s">
        <v>104</v>
      </c>
      <c r="C355" s="8" t="s">
        <v>224</v>
      </c>
      <c r="D355" s="8" t="s">
        <v>413</v>
      </c>
      <c r="E355" s="251" t="s">
        <v>96</v>
      </c>
      <c r="F355" s="283">
        <v>100</v>
      </c>
    </row>
    <row r="356" spans="1:6" s="18" customFormat="1" ht="22.5" x14ac:dyDescent="0.2">
      <c r="A356" s="1" t="s">
        <v>97</v>
      </c>
      <c r="B356" s="8" t="s">
        <v>104</v>
      </c>
      <c r="C356" s="8" t="s">
        <v>224</v>
      </c>
      <c r="D356" s="8" t="s">
        <v>413</v>
      </c>
      <c r="E356" s="251" t="s">
        <v>98</v>
      </c>
      <c r="F356" s="283">
        <v>100</v>
      </c>
    </row>
    <row r="357" spans="1:6" s="18" customFormat="1" ht="12.75" x14ac:dyDescent="0.2">
      <c r="A357" s="11" t="s">
        <v>393</v>
      </c>
      <c r="B357" s="8" t="s">
        <v>104</v>
      </c>
      <c r="C357" s="8" t="s">
        <v>224</v>
      </c>
      <c r="D357" s="8" t="s">
        <v>413</v>
      </c>
      <c r="E357" s="251" t="s">
        <v>100</v>
      </c>
      <c r="F357" s="283">
        <v>100</v>
      </c>
    </row>
    <row r="358" spans="1:6" s="18" customFormat="1" ht="12.75" x14ac:dyDescent="0.2">
      <c r="A358" s="37" t="s">
        <v>542</v>
      </c>
      <c r="B358" s="247" t="s">
        <v>104</v>
      </c>
      <c r="C358" s="247" t="s">
        <v>224</v>
      </c>
      <c r="D358" s="247" t="s">
        <v>543</v>
      </c>
      <c r="E358" s="255"/>
      <c r="F358" s="278">
        <v>4102</v>
      </c>
    </row>
    <row r="359" spans="1:6" s="188" customFormat="1" ht="22.5" x14ac:dyDescent="0.2">
      <c r="A359" s="5" t="s">
        <v>791</v>
      </c>
      <c r="B359" s="8" t="s">
        <v>104</v>
      </c>
      <c r="C359" s="8" t="s">
        <v>224</v>
      </c>
      <c r="D359" s="8" t="s">
        <v>792</v>
      </c>
      <c r="E359" s="251"/>
      <c r="F359" s="283">
        <v>592</v>
      </c>
    </row>
    <row r="360" spans="1:6" s="188" customFormat="1" ht="12.75" x14ac:dyDescent="0.2">
      <c r="A360" s="1" t="s">
        <v>376</v>
      </c>
      <c r="B360" s="8" t="s">
        <v>104</v>
      </c>
      <c r="C360" s="8" t="s">
        <v>224</v>
      </c>
      <c r="D360" s="8" t="s">
        <v>792</v>
      </c>
      <c r="E360" s="251" t="s">
        <v>96</v>
      </c>
      <c r="F360" s="283">
        <v>592</v>
      </c>
    </row>
    <row r="361" spans="1:6" s="188" customFormat="1" ht="22.5" x14ac:dyDescent="0.2">
      <c r="A361" s="1" t="s">
        <v>97</v>
      </c>
      <c r="B361" s="8" t="s">
        <v>104</v>
      </c>
      <c r="C361" s="8" t="s">
        <v>224</v>
      </c>
      <c r="D361" s="8" t="s">
        <v>792</v>
      </c>
      <c r="E361" s="251" t="s">
        <v>98</v>
      </c>
      <c r="F361" s="283">
        <v>592</v>
      </c>
    </row>
    <row r="362" spans="1:6" s="188" customFormat="1" ht="22.5" x14ac:dyDescent="0.2">
      <c r="A362" s="1" t="s">
        <v>111</v>
      </c>
      <c r="B362" s="8" t="s">
        <v>104</v>
      </c>
      <c r="C362" s="8" t="s">
        <v>224</v>
      </c>
      <c r="D362" s="8" t="s">
        <v>792</v>
      </c>
      <c r="E362" s="251">
        <v>242</v>
      </c>
      <c r="F362" s="283">
        <v>48</v>
      </c>
    </row>
    <row r="363" spans="1:6" s="188" customFormat="1" ht="12.75" x14ac:dyDescent="0.2">
      <c r="A363" s="11" t="s">
        <v>393</v>
      </c>
      <c r="B363" s="8" t="s">
        <v>104</v>
      </c>
      <c r="C363" s="8" t="s">
        <v>224</v>
      </c>
      <c r="D363" s="8" t="s">
        <v>792</v>
      </c>
      <c r="E363" s="251" t="s">
        <v>100</v>
      </c>
      <c r="F363" s="283">
        <v>544</v>
      </c>
    </row>
    <row r="364" spans="1:6" s="188" customFormat="1" ht="12.75" hidden="1" x14ac:dyDescent="0.2">
      <c r="A364" s="11" t="s">
        <v>668</v>
      </c>
      <c r="B364" s="8" t="s">
        <v>104</v>
      </c>
      <c r="C364" s="8" t="s">
        <v>224</v>
      </c>
      <c r="D364" s="8" t="s">
        <v>667</v>
      </c>
      <c r="E364" s="251"/>
      <c r="F364" s="283">
        <v>0</v>
      </c>
    </row>
    <row r="365" spans="1:6" s="188" customFormat="1" ht="12.75" hidden="1" x14ac:dyDescent="0.2">
      <c r="A365" s="11" t="s">
        <v>376</v>
      </c>
      <c r="B365" s="8" t="s">
        <v>104</v>
      </c>
      <c r="C365" s="8" t="s">
        <v>224</v>
      </c>
      <c r="D365" s="8" t="s">
        <v>667</v>
      </c>
      <c r="E365" s="251" t="s">
        <v>96</v>
      </c>
      <c r="F365" s="283">
        <v>0</v>
      </c>
    </row>
    <row r="366" spans="1:6" s="188" customFormat="1" ht="22.5" hidden="1" x14ac:dyDescent="0.2">
      <c r="A366" s="11" t="s">
        <v>97</v>
      </c>
      <c r="B366" s="8" t="s">
        <v>104</v>
      </c>
      <c r="C366" s="8" t="s">
        <v>224</v>
      </c>
      <c r="D366" s="8" t="s">
        <v>667</v>
      </c>
      <c r="E366" s="251" t="s">
        <v>98</v>
      </c>
      <c r="F366" s="283">
        <v>0</v>
      </c>
    </row>
    <row r="367" spans="1:6" s="18" customFormat="1" ht="22.5" hidden="1" x14ac:dyDescent="0.2">
      <c r="A367" s="11" t="s">
        <v>111</v>
      </c>
      <c r="B367" s="8" t="s">
        <v>104</v>
      </c>
      <c r="C367" s="8" t="s">
        <v>224</v>
      </c>
      <c r="D367" s="8" t="s">
        <v>667</v>
      </c>
      <c r="E367" s="251">
        <v>242</v>
      </c>
      <c r="F367" s="283">
        <v>0</v>
      </c>
    </row>
    <row r="368" spans="1:6" s="21" customFormat="1" ht="12.75" hidden="1" x14ac:dyDescent="0.2">
      <c r="A368" s="11" t="s">
        <v>393</v>
      </c>
      <c r="B368" s="8" t="s">
        <v>104</v>
      </c>
      <c r="C368" s="8" t="s">
        <v>224</v>
      </c>
      <c r="D368" s="8" t="s">
        <v>667</v>
      </c>
      <c r="E368" s="251" t="s">
        <v>100</v>
      </c>
      <c r="F368" s="283">
        <v>0</v>
      </c>
    </row>
    <row r="369" spans="1:6" s="21" customFormat="1" ht="22.5" x14ac:dyDescent="0.2">
      <c r="A369" s="5" t="s">
        <v>545</v>
      </c>
      <c r="B369" s="8" t="s">
        <v>104</v>
      </c>
      <c r="C369" s="8" t="s">
        <v>224</v>
      </c>
      <c r="D369" s="8" t="s">
        <v>544</v>
      </c>
      <c r="E369" s="251"/>
      <c r="F369" s="283">
        <v>3510</v>
      </c>
    </row>
    <row r="370" spans="1:6" s="21" customFormat="1" ht="12.75" x14ac:dyDescent="0.2">
      <c r="A370" s="1" t="s">
        <v>376</v>
      </c>
      <c r="B370" s="8" t="s">
        <v>104</v>
      </c>
      <c r="C370" s="8" t="s">
        <v>224</v>
      </c>
      <c r="D370" s="8" t="s">
        <v>544</v>
      </c>
      <c r="E370" s="251" t="s">
        <v>96</v>
      </c>
      <c r="F370" s="283">
        <v>3510</v>
      </c>
    </row>
    <row r="371" spans="1:6" s="21" customFormat="1" ht="22.5" x14ac:dyDescent="0.2">
      <c r="A371" s="1" t="s">
        <v>97</v>
      </c>
      <c r="B371" s="8" t="s">
        <v>104</v>
      </c>
      <c r="C371" s="8" t="s">
        <v>224</v>
      </c>
      <c r="D371" s="8" t="s">
        <v>544</v>
      </c>
      <c r="E371" s="251" t="s">
        <v>98</v>
      </c>
      <c r="F371" s="283">
        <v>3510</v>
      </c>
    </row>
    <row r="372" spans="1:6" s="21" customFormat="1" ht="22.5" x14ac:dyDescent="0.2">
      <c r="A372" s="11" t="s">
        <v>477</v>
      </c>
      <c r="B372" s="8" t="s">
        <v>104</v>
      </c>
      <c r="C372" s="8" t="s">
        <v>224</v>
      </c>
      <c r="D372" s="8" t="s">
        <v>544</v>
      </c>
      <c r="E372" s="251">
        <v>243</v>
      </c>
      <c r="F372" s="283">
        <v>0</v>
      </c>
    </row>
    <row r="373" spans="1:6" s="21" customFormat="1" ht="12.75" x14ac:dyDescent="0.2">
      <c r="A373" s="11" t="s">
        <v>393</v>
      </c>
      <c r="B373" s="8" t="s">
        <v>104</v>
      </c>
      <c r="C373" s="8" t="s">
        <v>224</v>
      </c>
      <c r="D373" s="8" t="s">
        <v>544</v>
      </c>
      <c r="E373" s="251" t="s">
        <v>100</v>
      </c>
      <c r="F373" s="283">
        <v>3510</v>
      </c>
    </row>
    <row r="374" spans="1:6" s="18" customFormat="1" ht="21" x14ac:dyDescent="0.2">
      <c r="A374" s="57" t="s">
        <v>615</v>
      </c>
      <c r="B374" s="247" t="s">
        <v>104</v>
      </c>
      <c r="C374" s="247" t="s">
        <v>224</v>
      </c>
      <c r="D374" s="247" t="s">
        <v>616</v>
      </c>
      <c r="E374" s="255"/>
      <c r="F374" s="278">
        <v>100</v>
      </c>
    </row>
    <row r="375" spans="1:6" s="18" customFormat="1" ht="48" x14ac:dyDescent="0.2">
      <c r="A375" s="58" t="s">
        <v>797</v>
      </c>
      <c r="B375" s="8" t="s">
        <v>104</v>
      </c>
      <c r="C375" s="8" t="s">
        <v>224</v>
      </c>
      <c r="D375" s="8" t="s">
        <v>617</v>
      </c>
      <c r="E375" s="251"/>
      <c r="F375" s="283">
        <v>100</v>
      </c>
    </row>
    <row r="376" spans="1:6" s="82" customFormat="1" ht="12" x14ac:dyDescent="0.2">
      <c r="A376" s="1" t="s">
        <v>376</v>
      </c>
      <c r="B376" s="8" t="s">
        <v>104</v>
      </c>
      <c r="C376" s="8" t="s">
        <v>224</v>
      </c>
      <c r="D376" s="8" t="s">
        <v>617</v>
      </c>
      <c r="E376" s="251" t="s">
        <v>96</v>
      </c>
      <c r="F376" s="283">
        <v>100</v>
      </c>
    </row>
    <row r="377" spans="1:6" s="82" customFormat="1" ht="22.5" x14ac:dyDescent="0.2">
      <c r="A377" s="1" t="s">
        <v>97</v>
      </c>
      <c r="B377" s="8" t="s">
        <v>104</v>
      </c>
      <c r="C377" s="8" t="s">
        <v>224</v>
      </c>
      <c r="D377" s="8" t="s">
        <v>617</v>
      </c>
      <c r="E377" s="251" t="s">
        <v>98</v>
      </c>
      <c r="F377" s="283">
        <v>100</v>
      </c>
    </row>
    <row r="378" spans="1:6" s="82" customFormat="1" ht="12" x14ac:dyDescent="0.2">
      <c r="A378" s="11" t="s">
        <v>393</v>
      </c>
      <c r="B378" s="8" t="s">
        <v>104</v>
      </c>
      <c r="C378" s="8" t="s">
        <v>224</v>
      </c>
      <c r="D378" s="8" t="s">
        <v>617</v>
      </c>
      <c r="E378" s="251" t="s">
        <v>100</v>
      </c>
      <c r="F378" s="283">
        <v>100</v>
      </c>
    </row>
    <row r="379" spans="1:6" s="82" customFormat="1" ht="12" x14ac:dyDescent="0.2">
      <c r="A379" s="38" t="s">
        <v>798</v>
      </c>
      <c r="B379" s="247" t="s">
        <v>104</v>
      </c>
      <c r="C379" s="247" t="s">
        <v>224</v>
      </c>
      <c r="D379" s="247" t="s">
        <v>669</v>
      </c>
      <c r="E379" s="255"/>
      <c r="F379" s="278">
        <v>1475</v>
      </c>
    </row>
    <row r="380" spans="1:6" s="82" customFormat="1" ht="33.75" x14ac:dyDescent="0.2">
      <c r="A380" s="11" t="s">
        <v>87</v>
      </c>
      <c r="B380" s="8" t="s">
        <v>104</v>
      </c>
      <c r="C380" s="8" t="s">
        <v>224</v>
      </c>
      <c r="D380" s="8" t="s">
        <v>669</v>
      </c>
      <c r="E380" s="251">
        <v>100</v>
      </c>
      <c r="F380" s="283">
        <v>1475</v>
      </c>
    </row>
    <row r="381" spans="1:6" s="21" customFormat="1" ht="12.75" x14ac:dyDescent="0.2">
      <c r="A381" s="11" t="s">
        <v>89</v>
      </c>
      <c r="B381" s="8" t="s">
        <v>104</v>
      </c>
      <c r="C381" s="8" t="s">
        <v>224</v>
      </c>
      <c r="D381" s="8" t="s">
        <v>669</v>
      </c>
      <c r="E381" s="251">
        <v>110</v>
      </c>
      <c r="F381" s="283">
        <v>1475</v>
      </c>
    </row>
    <row r="382" spans="1:6" s="18" customFormat="1" ht="12.75" x14ac:dyDescent="0.2">
      <c r="A382" s="11" t="s">
        <v>90</v>
      </c>
      <c r="B382" s="8" t="s">
        <v>104</v>
      </c>
      <c r="C382" s="8" t="s">
        <v>224</v>
      </c>
      <c r="D382" s="8" t="s">
        <v>669</v>
      </c>
      <c r="E382" s="251">
        <v>111</v>
      </c>
      <c r="F382" s="283">
        <v>1133</v>
      </c>
    </row>
    <row r="383" spans="1:6" s="18" customFormat="1" ht="22.5" x14ac:dyDescent="0.2">
      <c r="A383" s="11" t="s">
        <v>91</v>
      </c>
      <c r="B383" s="8" t="s">
        <v>104</v>
      </c>
      <c r="C383" s="8" t="s">
        <v>224</v>
      </c>
      <c r="D383" s="8" t="s">
        <v>669</v>
      </c>
      <c r="E383" s="251">
        <v>119</v>
      </c>
      <c r="F383" s="283">
        <v>342</v>
      </c>
    </row>
    <row r="384" spans="1:6" s="18" customFormat="1" ht="12.75" x14ac:dyDescent="0.2">
      <c r="A384" s="37" t="s">
        <v>305</v>
      </c>
      <c r="B384" s="247" t="s">
        <v>214</v>
      </c>
      <c r="C384" s="247"/>
      <c r="D384" s="247"/>
      <c r="E384" s="255"/>
      <c r="F384" s="278">
        <v>11432.1</v>
      </c>
    </row>
    <row r="385" spans="1:6" s="18" customFormat="1" ht="12.75" x14ac:dyDescent="0.2">
      <c r="A385" s="10" t="s">
        <v>793</v>
      </c>
      <c r="B385" s="249" t="s">
        <v>214</v>
      </c>
      <c r="C385" s="249" t="s">
        <v>74</v>
      </c>
      <c r="D385" s="249"/>
      <c r="E385" s="250"/>
      <c r="F385" s="283">
        <v>300</v>
      </c>
    </row>
    <row r="386" spans="1:6" s="18" customFormat="1" ht="31.5" x14ac:dyDescent="0.2">
      <c r="A386" s="37" t="s">
        <v>527</v>
      </c>
      <c r="B386" s="8" t="s">
        <v>214</v>
      </c>
      <c r="C386" s="8" t="s">
        <v>74</v>
      </c>
      <c r="D386" s="8" t="s">
        <v>304</v>
      </c>
      <c r="E386" s="251"/>
      <c r="F386" s="283">
        <v>300</v>
      </c>
    </row>
    <row r="387" spans="1:6" s="18" customFormat="1" ht="12.75" x14ac:dyDescent="0.2">
      <c r="A387" s="5" t="s">
        <v>529</v>
      </c>
      <c r="B387" s="8" t="s">
        <v>214</v>
      </c>
      <c r="C387" s="8" t="s">
        <v>74</v>
      </c>
      <c r="D387" s="8" t="s">
        <v>528</v>
      </c>
      <c r="E387" s="251"/>
      <c r="F387" s="283">
        <v>300</v>
      </c>
    </row>
    <row r="388" spans="1:6" s="18" customFormat="1" ht="12.75" x14ac:dyDescent="0.2">
      <c r="A388" s="5" t="s">
        <v>531</v>
      </c>
      <c r="B388" s="8" t="s">
        <v>214</v>
      </c>
      <c r="C388" s="8" t="s">
        <v>74</v>
      </c>
      <c r="D388" s="8" t="s">
        <v>530</v>
      </c>
      <c r="E388" s="251"/>
      <c r="F388" s="283">
        <v>300</v>
      </c>
    </row>
    <row r="389" spans="1:6" s="18" customFormat="1" ht="12.75" x14ac:dyDescent="0.2">
      <c r="A389" s="5" t="s">
        <v>531</v>
      </c>
      <c r="B389" s="8" t="s">
        <v>214</v>
      </c>
      <c r="C389" s="8" t="s">
        <v>74</v>
      </c>
      <c r="D389" s="8" t="s">
        <v>532</v>
      </c>
      <c r="E389" s="251"/>
      <c r="F389" s="283">
        <v>300</v>
      </c>
    </row>
    <row r="390" spans="1:6" s="18" customFormat="1" ht="12.75" x14ac:dyDescent="0.2">
      <c r="A390" s="1" t="s">
        <v>376</v>
      </c>
      <c r="B390" s="8" t="s">
        <v>214</v>
      </c>
      <c r="C390" s="8" t="s">
        <v>74</v>
      </c>
      <c r="D390" s="8" t="s">
        <v>532</v>
      </c>
      <c r="E390" s="251" t="s">
        <v>96</v>
      </c>
      <c r="F390" s="283">
        <v>300</v>
      </c>
    </row>
    <row r="391" spans="1:6" s="18" customFormat="1" ht="22.5" x14ac:dyDescent="0.2">
      <c r="A391" s="1" t="s">
        <v>97</v>
      </c>
      <c r="B391" s="8" t="s">
        <v>214</v>
      </c>
      <c r="C391" s="8" t="s">
        <v>74</v>
      </c>
      <c r="D391" s="8" t="s">
        <v>532</v>
      </c>
      <c r="E391" s="251" t="s">
        <v>98</v>
      </c>
      <c r="F391" s="283">
        <v>300</v>
      </c>
    </row>
    <row r="392" spans="1:6" s="18" customFormat="1" ht="12.75" x14ac:dyDescent="0.2">
      <c r="A392" s="11" t="s">
        <v>393</v>
      </c>
      <c r="B392" s="8" t="s">
        <v>214</v>
      </c>
      <c r="C392" s="8" t="s">
        <v>74</v>
      </c>
      <c r="D392" s="8" t="s">
        <v>532</v>
      </c>
      <c r="E392" s="251" t="s">
        <v>100</v>
      </c>
      <c r="F392" s="283">
        <v>300</v>
      </c>
    </row>
    <row r="393" spans="1:6" s="309" customFormat="1" ht="21" x14ac:dyDescent="0.2">
      <c r="A393" s="37" t="s">
        <v>900</v>
      </c>
      <c r="B393" s="247" t="s">
        <v>214</v>
      </c>
      <c r="C393" s="247" t="s">
        <v>189</v>
      </c>
      <c r="D393" s="247"/>
      <c r="E393" s="255"/>
      <c r="F393" s="283">
        <v>1050</v>
      </c>
    </row>
    <row r="394" spans="1:6" s="309" customFormat="1" ht="22.5" x14ac:dyDescent="0.2">
      <c r="A394" s="11" t="s">
        <v>967</v>
      </c>
      <c r="B394" s="8" t="s">
        <v>214</v>
      </c>
      <c r="C394" s="8" t="s">
        <v>189</v>
      </c>
      <c r="D394" s="8" t="s">
        <v>965</v>
      </c>
      <c r="E394" s="251"/>
      <c r="F394" s="283">
        <v>1050</v>
      </c>
    </row>
    <row r="395" spans="1:6" s="309" customFormat="1" ht="12.75" x14ac:dyDescent="0.2">
      <c r="A395" s="11" t="s">
        <v>966</v>
      </c>
      <c r="B395" s="8" t="s">
        <v>214</v>
      </c>
      <c r="C395" s="8" t="s">
        <v>189</v>
      </c>
      <c r="D395" s="8" t="s">
        <v>965</v>
      </c>
      <c r="E395" s="251"/>
      <c r="F395" s="283">
        <v>1050</v>
      </c>
    </row>
    <row r="396" spans="1:6" s="309" customFormat="1" ht="12.75" x14ac:dyDescent="0.2">
      <c r="A396" s="1" t="s">
        <v>376</v>
      </c>
      <c r="B396" s="8" t="s">
        <v>214</v>
      </c>
      <c r="C396" s="8" t="s">
        <v>189</v>
      </c>
      <c r="D396" s="8" t="s">
        <v>965</v>
      </c>
      <c r="E396" s="251">
        <v>200</v>
      </c>
      <c r="F396" s="283">
        <v>1050</v>
      </c>
    </row>
    <row r="397" spans="1:6" s="309" customFormat="1" ht="22.5" x14ac:dyDescent="0.2">
      <c r="A397" s="1" t="s">
        <v>97</v>
      </c>
      <c r="B397" s="8" t="s">
        <v>214</v>
      </c>
      <c r="C397" s="8" t="s">
        <v>189</v>
      </c>
      <c r="D397" s="8" t="s">
        <v>965</v>
      </c>
      <c r="E397" s="251">
        <v>240</v>
      </c>
      <c r="F397" s="283">
        <v>1050</v>
      </c>
    </row>
    <row r="398" spans="1:6" s="309" customFormat="1" ht="12.75" x14ac:dyDescent="0.2">
      <c r="A398" s="11" t="s">
        <v>393</v>
      </c>
      <c r="B398" s="8" t="s">
        <v>214</v>
      </c>
      <c r="C398" s="8" t="s">
        <v>189</v>
      </c>
      <c r="D398" s="8" t="s">
        <v>965</v>
      </c>
      <c r="E398" s="251">
        <v>244</v>
      </c>
      <c r="F398" s="283">
        <v>1050</v>
      </c>
    </row>
    <row r="399" spans="1:6" s="18" customFormat="1" ht="12.75" x14ac:dyDescent="0.2">
      <c r="A399" s="37" t="s">
        <v>306</v>
      </c>
      <c r="B399" s="247" t="s">
        <v>214</v>
      </c>
      <c r="C399" s="247" t="s">
        <v>128</v>
      </c>
      <c r="D399" s="247"/>
      <c r="E399" s="255"/>
      <c r="F399" s="278">
        <v>10082.1</v>
      </c>
    </row>
    <row r="400" spans="1:6" s="18" customFormat="1" ht="31.5" x14ac:dyDescent="0.2">
      <c r="A400" s="37" t="s">
        <v>527</v>
      </c>
      <c r="B400" s="247" t="s">
        <v>214</v>
      </c>
      <c r="C400" s="247" t="s">
        <v>128</v>
      </c>
      <c r="D400" s="247" t="s">
        <v>304</v>
      </c>
      <c r="E400" s="255"/>
      <c r="F400" s="278">
        <v>10082.1</v>
      </c>
    </row>
    <row r="401" spans="1:6" s="18" customFormat="1" ht="12.75" x14ac:dyDescent="0.2">
      <c r="A401" s="5" t="s">
        <v>529</v>
      </c>
      <c r="B401" s="8" t="s">
        <v>214</v>
      </c>
      <c r="C401" s="8" t="s">
        <v>128</v>
      </c>
      <c r="D401" s="8" t="s">
        <v>528</v>
      </c>
      <c r="E401" s="251"/>
      <c r="F401" s="283">
        <v>10082.1</v>
      </c>
    </row>
    <row r="402" spans="1:6" s="18" customFormat="1" ht="12.75" x14ac:dyDescent="0.2">
      <c r="A402" s="5" t="s">
        <v>531</v>
      </c>
      <c r="B402" s="8" t="s">
        <v>214</v>
      </c>
      <c r="C402" s="8" t="s">
        <v>128</v>
      </c>
      <c r="D402" s="8" t="s">
        <v>530</v>
      </c>
      <c r="E402" s="251"/>
      <c r="F402" s="283">
        <v>3060.2</v>
      </c>
    </row>
    <row r="403" spans="1:6" s="18" customFormat="1" ht="12.75" x14ac:dyDescent="0.2">
      <c r="A403" s="5" t="s">
        <v>531</v>
      </c>
      <c r="B403" s="8" t="s">
        <v>214</v>
      </c>
      <c r="C403" s="8" t="s">
        <v>128</v>
      </c>
      <c r="D403" s="8" t="s">
        <v>532</v>
      </c>
      <c r="E403" s="251"/>
      <c r="F403" s="283">
        <v>3060.2</v>
      </c>
    </row>
    <row r="404" spans="1:6" s="18" customFormat="1" ht="12.75" x14ac:dyDescent="0.2">
      <c r="A404" s="1" t="s">
        <v>376</v>
      </c>
      <c r="B404" s="8" t="s">
        <v>214</v>
      </c>
      <c r="C404" s="8" t="s">
        <v>128</v>
      </c>
      <c r="D404" s="8" t="s">
        <v>532</v>
      </c>
      <c r="E404" s="251" t="s">
        <v>96</v>
      </c>
      <c r="F404" s="283">
        <v>3060.2</v>
      </c>
    </row>
    <row r="405" spans="1:6" s="18" customFormat="1" ht="22.5" x14ac:dyDescent="0.2">
      <c r="A405" s="1" t="s">
        <v>97</v>
      </c>
      <c r="B405" s="8" t="s">
        <v>214</v>
      </c>
      <c r="C405" s="8" t="s">
        <v>128</v>
      </c>
      <c r="D405" s="8" t="s">
        <v>532</v>
      </c>
      <c r="E405" s="251" t="s">
        <v>98</v>
      </c>
      <c r="F405" s="283">
        <v>3060.2</v>
      </c>
    </row>
    <row r="406" spans="1:6" s="18" customFormat="1" ht="12.75" x14ac:dyDescent="0.2">
      <c r="A406" s="11" t="s">
        <v>393</v>
      </c>
      <c r="B406" s="8" t="s">
        <v>214</v>
      </c>
      <c r="C406" s="8" t="s">
        <v>128</v>
      </c>
      <c r="D406" s="8" t="s">
        <v>532</v>
      </c>
      <c r="E406" s="251" t="s">
        <v>100</v>
      </c>
      <c r="F406" s="283">
        <v>2720.2</v>
      </c>
    </row>
    <row r="407" spans="1:6" s="18" customFormat="1" ht="12.75" x14ac:dyDescent="0.2">
      <c r="A407" s="11" t="s">
        <v>549</v>
      </c>
      <c r="B407" s="8" t="s">
        <v>214</v>
      </c>
      <c r="C407" s="8" t="s">
        <v>128</v>
      </c>
      <c r="D407" s="8" t="s">
        <v>532</v>
      </c>
      <c r="E407" s="251">
        <v>247</v>
      </c>
      <c r="F407" s="283">
        <v>340</v>
      </c>
    </row>
    <row r="408" spans="1:6" s="18" customFormat="1" ht="22.5" x14ac:dyDescent="0.2">
      <c r="A408" s="273" t="s">
        <v>952</v>
      </c>
      <c r="B408" s="8" t="s">
        <v>214</v>
      </c>
      <c r="C408" s="8" t="s">
        <v>128</v>
      </c>
      <c r="D408" s="8" t="s">
        <v>953</v>
      </c>
      <c r="E408" s="251"/>
      <c r="F408" s="193">
        <v>2241.1</v>
      </c>
    </row>
    <row r="409" spans="1:6" s="18" customFormat="1" ht="12.75" x14ac:dyDescent="0.2">
      <c r="A409" s="1" t="s">
        <v>376</v>
      </c>
      <c r="B409" s="8" t="s">
        <v>214</v>
      </c>
      <c r="C409" s="8" t="s">
        <v>128</v>
      </c>
      <c r="D409" s="8" t="s">
        <v>953</v>
      </c>
      <c r="E409" s="251">
        <v>200</v>
      </c>
      <c r="F409" s="193">
        <v>2241.1</v>
      </c>
    </row>
    <row r="410" spans="1:6" s="18" customFormat="1" ht="22.5" x14ac:dyDescent="0.2">
      <c r="A410" s="1" t="s">
        <v>97</v>
      </c>
      <c r="B410" s="8" t="s">
        <v>214</v>
      </c>
      <c r="C410" s="8" t="s">
        <v>128</v>
      </c>
      <c r="D410" s="8" t="s">
        <v>953</v>
      </c>
      <c r="E410" s="251">
        <v>240</v>
      </c>
      <c r="F410" s="193">
        <v>2241.1</v>
      </c>
    </row>
    <row r="411" spans="1:6" s="18" customFormat="1" ht="12.75" x14ac:dyDescent="0.2">
      <c r="A411" s="11" t="s">
        <v>393</v>
      </c>
      <c r="B411" s="8" t="s">
        <v>214</v>
      </c>
      <c r="C411" s="8" t="s">
        <v>128</v>
      </c>
      <c r="D411" s="8" t="s">
        <v>953</v>
      </c>
      <c r="E411" s="251">
        <v>244</v>
      </c>
      <c r="F411" s="193">
        <v>2241.1</v>
      </c>
    </row>
    <row r="412" spans="1:6" s="18" customFormat="1" ht="22.5" x14ac:dyDescent="0.2">
      <c r="A412" s="5" t="s">
        <v>562</v>
      </c>
      <c r="B412" s="8" t="s">
        <v>214</v>
      </c>
      <c r="C412" s="8" t="s">
        <v>128</v>
      </c>
      <c r="D412" s="8" t="s">
        <v>561</v>
      </c>
      <c r="E412" s="285"/>
      <c r="F412" s="284">
        <v>4780.8</v>
      </c>
    </row>
    <row r="413" spans="1:6" s="18" customFormat="1" ht="12.75" x14ac:dyDescent="0.2">
      <c r="A413" s="1" t="s">
        <v>481</v>
      </c>
      <c r="B413" s="8" t="s">
        <v>214</v>
      </c>
      <c r="C413" s="8" t="s">
        <v>128</v>
      </c>
      <c r="D413" s="8" t="s">
        <v>954</v>
      </c>
      <c r="E413" s="251"/>
      <c r="F413" s="283">
        <v>4780.8</v>
      </c>
    </row>
    <row r="414" spans="1:6" s="18" customFormat="1" ht="12.75" x14ac:dyDescent="0.2">
      <c r="A414" s="1" t="s">
        <v>376</v>
      </c>
      <c r="B414" s="8" t="s">
        <v>214</v>
      </c>
      <c r="C414" s="8" t="s">
        <v>128</v>
      </c>
      <c r="D414" s="8" t="s">
        <v>954</v>
      </c>
      <c r="E414" s="251" t="s">
        <v>96</v>
      </c>
      <c r="F414" s="283">
        <v>4780.8</v>
      </c>
    </row>
    <row r="415" spans="1:6" s="18" customFormat="1" ht="22.5" x14ac:dyDescent="0.2">
      <c r="A415" s="1" t="s">
        <v>97</v>
      </c>
      <c r="B415" s="8" t="s">
        <v>214</v>
      </c>
      <c r="C415" s="8" t="s">
        <v>128</v>
      </c>
      <c r="D415" s="8" t="s">
        <v>954</v>
      </c>
      <c r="E415" s="251" t="s">
        <v>98</v>
      </c>
      <c r="F415" s="283">
        <v>4780.8</v>
      </c>
    </row>
    <row r="416" spans="1:6" s="18" customFormat="1" ht="12.75" x14ac:dyDescent="0.2">
      <c r="A416" s="11" t="s">
        <v>393</v>
      </c>
      <c r="B416" s="8" t="s">
        <v>214</v>
      </c>
      <c r="C416" s="8" t="s">
        <v>128</v>
      </c>
      <c r="D416" s="8" t="s">
        <v>954</v>
      </c>
      <c r="E416" s="251" t="s">
        <v>100</v>
      </c>
      <c r="F416" s="283">
        <v>4780.8</v>
      </c>
    </row>
    <row r="417" spans="1:6" s="18" customFormat="1" ht="12.75" x14ac:dyDescent="0.2">
      <c r="A417" s="38" t="s">
        <v>955</v>
      </c>
      <c r="B417" s="247" t="s">
        <v>158</v>
      </c>
      <c r="C417" s="247" t="s">
        <v>128</v>
      </c>
      <c r="D417" s="247"/>
      <c r="E417" s="255"/>
      <c r="F417" s="283">
        <v>2480</v>
      </c>
    </row>
    <row r="418" spans="1:6" s="321" customFormat="1" ht="21" x14ac:dyDescent="0.2">
      <c r="A418" s="37" t="s">
        <v>900</v>
      </c>
      <c r="B418" s="247" t="s">
        <v>158</v>
      </c>
      <c r="C418" s="247" t="s">
        <v>128</v>
      </c>
      <c r="D418" s="247"/>
      <c r="E418" s="255"/>
      <c r="F418" s="283">
        <v>2480</v>
      </c>
    </row>
    <row r="419" spans="1:6" s="18" customFormat="1" ht="22.5" x14ac:dyDescent="0.2">
      <c r="A419" s="11" t="s">
        <v>956</v>
      </c>
      <c r="B419" s="8" t="s">
        <v>158</v>
      </c>
      <c r="C419" s="8" t="s">
        <v>128</v>
      </c>
      <c r="D419" s="8" t="s">
        <v>981</v>
      </c>
      <c r="E419" s="251"/>
      <c r="F419" s="283">
        <v>2480</v>
      </c>
    </row>
    <row r="420" spans="1:6" s="18" customFormat="1" ht="12.75" x14ac:dyDescent="0.2">
      <c r="A420" s="1" t="s">
        <v>376</v>
      </c>
      <c r="B420" s="8" t="s">
        <v>158</v>
      </c>
      <c r="C420" s="8" t="s">
        <v>128</v>
      </c>
      <c r="D420" s="8" t="s">
        <v>981</v>
      </c>
      <c r="E420" s="251">
        <v>200</v>
      </c>
      <c r="F420" s="283">
        <v>2480</v>
      </c>
    </row>
    <row r="421" spans="1:6" s="18" customFormat="1" ht="22.5" x14ac:dyDescent="0.2">
      <c r="A421" s="1" t="s">
        <v>97</v>
      </c>
      <c r="B421" s="8" t="s">
        <v>158</v>
      </c>
      <c r="C421" s="8" t="s">
        <v>128</v>
      </c>
      <c r="D421" s="8" t="s">
        <v>981</v>
      </c>
      <c r="E421" s="251">
        <v>240</v>
      </c>
      <c r="F421" s="283">
        <v>2480</v>
      </c>
    </row>
    <row r="422" spans="1:6" s="18" customFormat="1" ht="12.75" x14ac:dyDescent="0.2">
      <c r="A422" s="11" t="s">
        <v>393</v>
      </c>
      <c r="B422" s="8" t="s">
        <v>158</v>
      </c>
      <c r="C422" s="8" t="s">
        <v>128</v>
      </c>
      <c r="D422" s="8" t="s">
        <v>981</v>
      </c>
      <c r="E422" s="251">
        <v>244</v>
      </c>
      <c r="F422" s="283">
        <v>2480</v>
      </c>
    </row>
    <row r="423" spans="1:6" s="18" customFormat="1" ht="12.75" x14ac:dyDescent="0.2">
      <c r="A423" s="3" t="s">
        <v>177</v>
      </c>
      <c r="B423" s="255" t="s">
        <v>178</v>
      </c>
      <c r="C423" s="247" t="s">
        <v>122</v>
      </c>
      <c r="D423" s="247" t="s">
        <v>123</v>
      </c>
      <c r="E423" s="255" t="s">
        <v>124</v>
      </c>
      <c r="F423" s="278">
        <v>861268.00641000003</v>
      </c>
    </row>
    <row r="424" spans="1:6" s="18" customFormat="1" ht="12.75" x14ac:dyDescent="0.2">
      <c r="A424" s="3" t="s">
        <v>179</v>
      </c>
      <c r="B424" s="255" t="s">
        <v>178</v>
      </c>
      <c r="C424" s="247" t="s">
        <v>74</v>
      </c>
      <c r="D424" s="247" t="s">
        <v>123</v>
      </c>
      <c r="E424" s="255" t="s">
        <v>124</v>
      </c>
      <c r="F424" s="278">
        <v>261284.05168</v>
      </c>
    </row>
    <row r="425" spans="1:6" s="18" customFormat="1" ht="21" x14ac:dyDescent="0.2">
      <c r="A425" s="3" t="s">
        <v>623</v>
      </c>
      <c r="B425" s="255" t="s">
        <v>178</v>
      </c>
      <c r="C425" s="247" t="s">
        <v>74</v>
      </c>
      <c r="D425" s="247" t="s">
        <v>180</v>
      </c>
      <c r="E425" s="255"/>
      <c r="F425" s="278">
        <v>261284.05168</v>
      </c>
    </row>
    <row r="426" spans="1:6" s="18" customFormat="1" ht="12.75" x14ac:dyDescent="0.2">
      <c r="A426" s="1" t="s">
        <v>181</v>
      </c>
      <c r="B426" s="251" t="s">
        <v>178</v>
      </c>
      <c r="C426" s="8" t="s">
        <v>74</v>
      </c>
      <c r="D426" s="8" t="s">
        <v>182</v>
      </c>
      <c r="E426" s="251" t="s">
        <v>124</v>
      </c>
      <c r="F426" s="283">
        <v>260903.05168</v>
      </c>
    </row>
    <row r="427" spans="1:6" s="18" customFormat="1" ht="33.75" x14ac:dyDescent="0.2">
      <c r="A427" s="11" t="s">
        <v>397</v>
      </c>
      <c r="B427" s="251" t="s">
        <v>178</v>
      </c>
      <c r="C427" s="8" t="s">
        <v>74</v>
      </c>
      <c r="D427" s="8" t="s">
        <v>183</v>
      </c>
      <c r="E427" s="251"/>
      <c r="F427" s="283">
        <v>13961.05168</v>
      </c>
    </row>
    <row r="428" spans="1:6" s="18" customFormat="1" ht="22.5" x14ac:dyDescent="0.2">
      <c r="A428" s="1" t="s">
        <v>78</v>
      </c>
      <c r="B428" s="251" t="s">
        <v>178</v>
      </c>
      <c r="C428" s="8" t="s">
        <v>74</v>
      </c>
      <c r="D428" s="8" t="s">
        <v>183</v>
      </c>
      <c r="E428" s="251" t="s">
        <v>79</v>
      </c>
      <c r="F428" s="283">
        <v>10965.079680000001</v>
      </c>
    </row>
    <row r="429" spans="1:6" s="18" customFormat="1" ht="12.75" x14ac:dyDescent="0.2">
      <c r="A429" s="1" t="s">
        <v>80</v>
      </c>
      <c r="B429" s="251" t="s">
        <v>178</v>
      </c>
      <c r="C429" s="8" t="s">
        <v>74</v>
      </c>
      <c r="D429" s="8" t="s">
        <v>183</v>
      </c>
      <c r="E429" s="251" t="s">
        <v>81</v>
      </c>
      <c r="F429" s="283">
        <v>10965.079680000001</v>
      </c>
    </row>
    <row r="430" spans="1:6" s="18" customFormat="1" ht="33.75" x14ac:dyDescent="0.2">
      <c r="A430" s="1" t="s">
        <v>82</v>
      </c>
      <c r="B430" s="251" t="s">
        <v>178</v>
      </c>
      <c r="C430" s="8" t="s">
        <v>74</v>
      </c>
      <c r="D430" s="8" t="s">
        <v>183</v>
      </c>
      <c r="E430" s="251" t="s">
        <v>83</v>
      </c>
      <c r="F430" s="283">
        <v>10965.079680000001</v>
      </c>
    </row>
    <row r="431" spans="1:6" s="18" customFormat="1" ht="22.5" hidden="1" x14ac:dyDescent="0.2">
      <c r="A431" s="1" t="s">
        <v>675</v>
      </c>
      <c r="B431" s="251" t="s">
        <v>178</v>
      </c>
      <c r="C431" s="8" t="s">
        <v>74</v>
      </c>
      <c r="D431" s="8" t="s">
        <v>674</v>
      </c>
      <c r="E431" s="251"/>
      <c r="F431" s="283">
        <v>0</v>
      </c>
    </row>
    <row r="432" spans="1:6" s="18" customFormat="1" ht="22.5" hidden="1" x14ac:dyDescent="0.2">
      <c r="A432" s="1" t="s">
        <v>78</v>
      </c>
      <c r="B432" s="251" t="s">
        <v>178</v>
      </c>
      <c r="C432" s="8" t="s">
        <v>74</v>
      </c>
      <c r="D432" s="8" t="s">
        <v>674</v>
      </c>
      <c r="E432" s="251">
        <v>600</v>
      </c>
      <c r="F432" s="283">
        <v>0</v>
      </c>
    </row>
    <row r="433" spans="1:6" s="18" customFormat="1" ht="12.75" hidden="1" x14ac:dyDescent="0.2">
      <c r="A433" s="1" t="s">
        <v>80</v>
      </c>
      <c r="B433" s="251" t="s">
        <v>178</v>
      </c>
      <c r="C433" s="8" t="s">
        <v>74</v>
      </c>
      <c r="D433" s="8" t="s">
        <v>674</v>
      </c>
      <c r="E433" s="251">
        <v>610</v>
      </c>
      <c r="F433" s="283">
        <v>0</v>
      </c>
    </row>
    <row r="434" spans="1:6" s="18" customFormat="1" ht="33.75" hidden="1" x14ac:dyDescent="0.2">
      <c r="A434" s="1" t="s">
        <v>82</v>
      </c>
      <c r="B434" s="251" t="s">
        <v>178</v>
      </c>
      <c r="C434" s="8" t="s">
        <v>74</v>
      </c>
      <c r="D434" s="8" t="s">
        <v>674</v>
      </c>
      <c r="E434" s="251">
        <v>611</v>
      </c>
      <c r="F434" s="283">
        <v>0</v>
      </c>
    </row>
    <row r="435" spans="1:6" s="18" customFormat="1" ht="33.75" x14ac:dyDescent="0.2">
      <c r="A435" s="5" t="s">
        <v>486</v>
      </c>
      <c r="B435" s="251" t="s">
        <v>178</v>
      </c>
      <c r="C435" s="8" t="s">
        <v>74</v>
      </c>
      <c r="D435" s="8" t="s">
        <v>514</v>
      </c>
      <c r="E435" s="251"/>
      <c r="F435" s="283">
        <v>1478.1659999999999</v>
      </c>
    </row>
    <row r="436" spans="1:6" s="18" customFormat="1" ht="12.75" x14ac:dyDescent="0.2">
      <c r="A436" s="1" t="s">
        <v>376</v>
      </c>
      <c r="B436" s="251" t="s">
        <v>178</v>
      </c>
      <c r="C436" s="8" t="s">
        <v>74</v>
      </c>
      <c r="D436" s="8" t="s">
        <v>514</v>
      </c>
      <c r="E436" s="251" t="s">
        <v>96</v>
      </c>
      <c r="F436" s="283">
        <v>1450.6849999999999</v>
      </c>
    </row>
    <row r="437" spans="1:6" s="18" customFormat="1" ht="22.5" x14ac:dyDescent="0.2">
      <c r="A437" s="1" t="s">
        <v>97</v>
      </c>
      <c r="B437" s="251" t="s">
        <v>178</v>
      </c>
      <c r="C437" s="8" t="s">
        <v>74</v>
      </c>
      <c r="D437" s="8" t="s">
        <v>514</v>
      </c>
      <c r="E437" s="251" t="s">
        <v>98</v>
      </c>
      <c r="F437" s="283">
        <v>1450.6849999999999</v>
      </c>
    </row>
    <row r="438" spans="1:6" s="18" customFormat="1" ht="22.5" x14ac:dyDescent="0.2">
      <c r="A438" s="11" t="s">
        <v>111</v>
      </c>
      <c r="B438" s="251" t="s">
        <v>178</v>
      </c>
      <c r="C438" s="8" t="s">
        <v>74</v>
      </c>
      <c r="D438" s="8" t="s">
        <v>514</v>
      </c>
      <c r="E438" s="251">
        <v>242</v>
      </c>
      <c r="F438" s="283">
        <v>10</v>
      </c>
    </row>
    <row r="439" spans="1:6" s="18" customFormat="1" ht="12.75" x14ac:dyDescent="0.2">
      <c r="A439" s="11" t="s">
        <v>393</v>
      </c>
      <c r="B439" s="251" t="s">
        <v>178</v>
      </c>
      <c r="C439" s="8" t="s">
        <v>74</v>
      </c>
      <c r="D439" s="8" t="s">
        <v>514</v>
      </c>
      <c r="E439" s="251" t="s">
        <v>100</v>
      </c>
      <c r="F439" s="283">
        <v>1404.8579999999999</v>
      </c>
    </row>
    <row r="440" spans="1:6" s="18" customFormat="1" ht="12.75" x14ac:dyDescent="0.2">
      <c r="A440" s="11" t="s">
        <v>549</v>
      </c>
      <c r="B440" s="251" t="s">
        <v>178</v>
      </c>
      <c r="C440" s="8" t="s">
        <v>74</v>
      </c>
      <c r="D440" s="8" t="s">
        <v>514</v>
      </c>
      <c r="E440" s="251">
        <v>247</v>
      </c>
      <c r="F440" s="283">
        <v>35.826999999999998</v>
      </c>
    </row>
    <row r="441" spans="1:6" s="18" customFormat="1" ht="12.75" x14ac:dyDescent="0.2">
      <c r="A441" s="11" t="s">
        <v>112</v>
      </c>
      <c r="B441" s="251" t="s">
        <v>178</v>
      </c>
      <c r="C441" s="8" t="s">
        <v>74</v>
      </c>
      <c r="D441" s="8" t="s">
        <v>514</v>
      </c>
      <c r="E441" s="251" t="s">
        <v>171</v>
      </c>
      <c r="F441" s="283">
        <v>27.481000000000002</v>
      </c>
    </row>
    <row r="442" spans="1:6" s="18" customFormat="1" ht="12.75" x14ac:dyDescent="0.2">
      <c r="A442" s="11" t="s">
        <v>478</v>
      </c>
      <c r="B442" s="251" t="s">
        <v>178</v>
      </c>
      <c r="C442" s="8" t="s">
        <v>74</v>
      </c>
      <c r="D442" s="8" t="s">
        <v>515</v>
      </c>
      <c r="E442" s="251">
        <v>830</v>
      </c>
      <c r="F442" s="283">
        <v>0</v>
      </c>
    </row>
    <row r="443" spans="1:6" s="18" customFormat="1" ht="22.5" x14ac:dyDescent="0.2">
      <c r="A443" s="11" t="s">
        <v>479</v>
      </c>
      <c r="B443" s="251" t="s">
        <v>178</v>
      </c>
      <c r="C443" s="8" t="s">
        <v>74</v>
      </c>
      <c r="D443" s="8" t="s">
        <v>515</v>
      </c>
      <c r="E443" s="251">
        <v>831</v>
      </c>
      <c r="F443" s="283"/>
    </row>
    <row r="444" spans="1:6" s="18" customFormat="1" ht="12.75" x14ac:dyDescent="0.2">
      <c r="A444" s="11" t="s">
        <v>113</v>
      </c>
      <c r="B444" s="251" t="s">
        <v>178</v>
      </c>
      <c r="C444" s="8" t="s">
        <v>74</v>
      </c>
      <c r="D444" s="8" t="s">
        <v>514</v>
      </c>
      <c r="E444" s="251" t="s">
        <v>114</v>
      </c>
      <c r="F444" s="283">
        <v>27.481000000000002</v>
      </c>
    </row>
    <row r="445" spans="1:6" s="18" customFormat="1" ht="12.75" x14ac:dyDescent="0.2">
      <c r="A445" s="28" t="s">
        <v>115</v>
      </c>
      <c r="B445" s="251" t="s">
        <v>178</v>
      </c>
      <c r="C445" s="8" t="s">
        <v>74</v>
      </c>
      <c r="D445" s="8" t="s">
        <v>514</v>
      </c>
      <c r="E445" s="251" t="s">
        <v>116</v>
      </c>
      <c r="F445" s="283">
        <v>2.4809999999999999</v>
      </c>
    </row>
    <row r="446" spans="1:6" s="18" customFormat="1" ht="12.75" x14ac:dyDescent="0.2">
      <c r="A446" s="11" t="s">
        <v>370</v>
      </c>
      <c r="B446" s="251" t="s">
        <v>178</v>
      </c>
      <c r="C446" s="8" t="s">
        <v>74</v>
      </c>
      <c r="D446" s="8" t="s">
        <v>514</v>
      </c>
      <c r="E446" s="251">
        <v>853</v>
      </c>
      <c r="F446" s="283">
        <v>25</v>
      </c>
    </row>
    <row r="447" spans="1:6" s="18" customFormat="1" ht="33.75" x14ac:dyDescent="0.2">
      <c r="A447" s="5" t="s">
        <v>487</v>
      </c>
      <c r="B447" s="251" t="s">
        <v>178</v>
      </c>
      <c r="C447" s="8" t="s">
        <v>74</v>
      </c>
      <c r="D447" s="8" t="s">
        <v>515</v>
      </c>
      <c r="E447" s="251"/>
      <c r="F447" s="283">
        <v>1517.8059999999998</v>
      </c>
    </row>
    <row r="448" spans="1:6" s="18" customFormat="1" ht="12.75" x14ac:dyDescent="0.2">
      <c r="A448" s="1" t="s">
        <v>376</v>
      </c>
      <c r="B448" s="251" t="s">
        <v>178</v>
      </c>
      <c r="C448" s="8" t="s">
        <v>74</v>
      </c>
      <c r="D448" s="8" t="s">
        <v>515</v>
      </c>
      <c r="E448" s="251" t="s">
        <v>96</v>
      </c>
      <c r="F448" s="283">
        <v>1467.2549999999999</v>
      </c>
    </row>
    <row r="449" spans="1:6" s="18" customFormat="1" ht="22.5" x14ac:dyDescent="0.2">
      <c r="A449" s="1" t="s">
        <v>97</v>
      </c>
      <c r="B449" s="251" t="s">
        <v>178</v>
      </c>
      <c r="C449" s="8" t="s">
        <v>74</v>
      </c>
      <c r="D449" s="8" t="s">
        <v>515</v>
      </c>
      <c r="E449" s="251" t="s">
        <v>98</v>
      </c>
      <c r="F449" s="283">
        <v>1467.2549999999999</v>
      </c>
    </row>
    <row r="450" spans="1:6" s="18" customFormat="1" ht="22.5" x14ac:dyDescent="0.2">
      <c r="A450" s="11" t="s">
        <v>111</v>
      </c>
      <c r="B450" s="251" t="s">
        <v>178</v>
      </c>
      <c r="C450" s="8" t="s">
        <v>74</v>
      </c>
      <c r="D450" s="8" t="s">
        <v>515</v>
      </c>
      <c r="E450" s="251">
        <v>242</v>
      </c>
      <c r="F450" s="283">
        <v>18</v>
      </c>
    </row>
    <row r="451" spans="1:6" s="18" customFormat="1" ht="22.5" x14ac:dyDescent="0.2">
      <c r="A451" s="11" t="s">
        <v>477</v>
      </c>
      <c r="B451" s="251" t="s">
        <v>178</v>
      </c>
      <c r="C451" s="8" t="s">
        <v>74</v>
      </c>
      <c r="D451" s="8" t="s">
        <v>515</v>
      </c>
      <c r="E451" s="251">
        <v>243</v>
      </c>
      <c r="F451" s="283">
        <v>0</v>
      </c>
    </row>
    <row r="452" spans="1:6" s="18" customFormat="1" ht="12.75" x14ac:dyDescent="0.2">
      <c r="A452" s="11" t="s">
        <v>393</v>
      </c>
      <c r="B452" s="251" t="s">
        <v>178</v>
      </c>
      <c r="C452" s="8" t="s">
        <v>74</v>
      </c>
      <c r="D452" s="8" t="s">
        <v>515</v>
      </c>
      <c r="E452" s="251" t="s">
        <v>100</v>
      </c>
      <c r="F452" s="283">
        <v>1401.4849999999999</v>
      </c>
    </row>
    <row r="453" spans="1:6" s="18" customFormat="1" ht="12.75" x14ac:dyDescent="0.2">
      <c r="A453" s="11" t="s">
        <v>549</v>
      </c>
      <c r="B453" s="251" t="s">
        <v>178</v>
      </c>
      <c r="C453" s="8" t="s">
        <v>74</v>
      </c>
      <c r="D453" s="8" t="s">
        <v>515</v>
      </c>
      <c r="E453" s="251">
        <v>247</v>
      </c>
      <c r="F453" s="283">
        <v>47.77</v>
      </c>
    </row>
    <row r="454" spans="1:6" s="18" customFormat="1" ht="12.75" x14ac:dyDescent="0.2">
      <c r="A454" s="11" t="s">
        <v>112</v>
      </c>
      <c r="B454" s="251" t="s">
        <v>178</v>
      </c>
      <c r="C454" s="8" t="s">
        <v>74</v>
      </c>
      <c r="D454" s="8" t="s">
        <v>515</v>
      </c>
      <c r="E454" s="251" t="s">
        <v>171</v>
      </c>
      <c r="F454" s="283">
        <v>50.551000000000002</v>
      </c>
    </row>
    <row r="455" spans="1:6" s="18" customFormat="1" ht="12.75" x14ac:dyDescent="0.2">
      <c r="A455" s="11" t="s">
        <v>113</v>
      </c>
      <c r="B455" s="251" t="s">
        <v>178</v>
      </c>
      <c r="C455" s="8" t="s">
        <v>74</v>
      </c>
      <c r="D455" s="8" t="s">
        <v>515</v>
      </c>
      <c r="E455" s="251" t="s">
        <v>114</v>
      </c>
      <c r="F455" s="283">
        <v>50.551000000000002</v>
      </c>
    </row>
    <row r="456" spans="1:6" s="18" customFormat="1" ht="12.75" x14ac:dyDescent="0.2">
      <c r="A456" s="28" t="s">
        <v>115</v>
      </c>
      <c r="B456" s="251" t="s">
        <v>178</v>
      </c>
      <c r="C456" s="8" t="s">
        <v>74</v>
      </c>
      <c r="D456" s="8" t="s">
        <v>515</v>
      </c>
      <c r="E456" s="251" t="s">
        <v>116</v>
      </c>
      <c r="F456" s="283">
        <v>10.551</v>
      </c>
    </row>
    <row r="457" spans="1:6" s="18" customFormat="1" ht="12.75" x14ac:dyDescent="0.2">
      <c r="A457" s="11" t="s">
        <v>370</v>
      </c>
      <c r="B457" s="251" t="s">
        <v>178</v>
      </c>
      <c r="C457" s="8" t="s">
        <v>74</v>
      </c>
      <c r="D457" s="8" t="s">
        <v>515</v>
      </c>
      <c r="E457" s="251">
        <v>853</v>
      </c>
      <c r="F457" s="283">
        <v>40</v>
      </c>
    </row>
    <row r="458" spans="1:6" s="18" customFormat="1" ht="22.5" hidden="1" x14ac:dyDescent="0.2">
      <c r="A458" s="1" t="s">
        <v>582</v>
      </c>
      <c r="B458" s="251" t="s">
        <v>178</v>
      </c>
      <c r="C458" s="8" t="s">
        <v>74</v>
      </c>
      <c r="D458" s="8" t="s">
        <v>591</v>
      </c>
      <c r="E458" s="251"/>
      <c r="F458" s="283">
        <v>0</v>
      </c>
    </row>
    <row r="459" spans="1:6" s="18" customFormat="1" ht="12.75" hidden="1" x14ac:dyDescent="0.2">
      <c r="A459" s="1" t="s">
        <v>376</v>
      </c>
      <c r="B459" s="251" t="s">
        <v>178</v>
      </c>
      <c r="C459" s="8" t="s">
        <v>74</v>
      </c>
      <c r="D459" s="8" t="s">
        <v>591</v>
      </c>
      <c r="E459" s="251">
        <v>200</v>
      </c>
      <c r="F459" s="283">
        <v>0</v>
      </c>
    </row>
    <row r="460" spans="1:6" s="18" customFormat="1" ht="22.5" hidden="1" x14ac:dyDescent="0.2">
      <c r="A460" s="1" t="s">
        <v>97</v>
      </c>
      <c r="B460" s="251" t="s">
        <v>178</v>
      </c>
      <c r="C460" s="8" t="s">
        <v>74</v>
      </c>
      <c r="D460" s="8" t="s">
        <v>591</v>
      </c>
      <c r="E460" s="251">
        <v>240</v>
      </c>
      <c r="F460" s="283">
        <v>0</v>
      </c>
    </row>
    <row r="461" spans="1:6" s="18" customFormat="1" ht="12.75" hidden="1" x14ac:dyDescent="0.2">
      <c r="A461" s="11" t="s">
        <v>393</v>
      </c>
      <c r="B461" s="251" t="s">
        <v>178</v>
      </c>
      <c r="C461" s="8" t="s">
        <v>74</v>
      </c>
      <c r="D461" s="8" t="s">
        <v>591</v>
      </c>
      <c r="E461" s="251">
        <v>244</v>
      </c>
      <c r="F461" s="283">
        <v>0</v>
      </c>
    </row>
    <row r="462" spans="1:6" s="18" customFormat="1" ht="22.5" hidden="1" x14ac:dyDescent="0.2">
      <c r="A462" s="1" t="s">
        <v>78</v>
      </c>
      <c r="B462" s="251" t="s">
        <v>178</v>
      </c>
      <c r="C462" s="8" t="s">
        <v>74</v>
      </c>
      <c r="D462" s="8" t="s">
        <v>591</v>
      </c>
      <c r="E462" s="251">
        <v>600</v>
      </c>
      <c r="F462" s="283">
        <v>0</v>
      </c>
    </row>
    <row r="463" spans="1:6" s="18" customFormat="1" ht="12.75" hidden="1" x14ac:dyDescent="0.2">
      <c r="A463" s="1" t="s">
        <v>80</v>
      </c>
      <c r="B463" s="251" t="s">
        <v>178</v>
      </c>
      <c r="C463" s="8" t="s">
        <v>74</v>
      </c>
      <c r="D463" s="8" t="s">
        <v>591</v>
      </c>
      <c r="E463" s="251">
        <v>610</v>
      </c>
      <c r="F463" s="283">
        <v>0</v>
      </c>
    </row>
    <row r="464" spans="1:6" s="18" customFormat="1" ht="33.75" hidden="1" x14ac:dyDescent="0.2">
      <c r="A464" s="1" t="s">
        <v>82</v>
      </c>
      <c r="B464" s="251" t="s">
        <v>178</v>
      </c>
      <c r="C464" s="8" t="s">
        <v>74</v>
      </c>
      <c r="D464" s="8" t="s">
        <v>591</v>
      </c>
      <c r="E464" s="251">
        <v>611</v>
      </c>
      <c r="F464" s="283">
        <v>0</v>
      </c>
    </row>
    <row r="465" spans="1:6" s="18" customFormat="1" ht="12.75" x14ac:dyDescent="0.2">
      <c r="A465" s="11" t="s">
        <v>379</v>
      </c>
      <c r="B465" s="251" t="s">
        <v>178</v>
      </c>
      <c r="C465" s="8" t="s">
        <v>74</v>
      </c>
      <c r="D465" s="8" t="s">
        <v>184</v>
      </c>
      <c r="E465" s="251"/>
      <c r="F465" s="283">
        <v>246942</v>
      </c>
    </row>
    <row r="466" spans="1:6" s="18" customFormat="1" ht="33.75" x14ac:dyDescent="0.2">
      <c r="A466" s="5" t="s">
        <v>397</v>
      </c>
      <c r="B466" s="251" t="s">
        <v>178</v>
      </c>
      <c r="C466" s="8" t="s">
        <v>74</v>
      </c>
      <c r="D466" s="8" t="s">
        <v>184</v>
      </c>
      <c r="E466" s="251" t="s">
        <v>124</v>
      </c>
      <c r="F466" s="283">
        <v>246942</v>
      </c>
    </row>
    <row r="467" spans="1:6" s="22" customFormat="1" ht="22.5" x14ac:dyDescent="0.2">
      <c r="A467" s="1" t="s">
        <v>78</v>
      </c>
      <c r="B467" s="251" t="s">
        <v>178</v>
      </c>
      <c r="C467" s="8" t="s">
        <v>74</v>
      </c>
      <c r="D467" s="8" t="s">
        <v>184</v>
      </c>
      <c r="E467" s="251" t="s">
        <v>79</v>
      </c>
      <c r="F467" s="283">
        <v>216220.79999999999</v>
      </c>
    </row>
    <row r="468" spans="1:6" s="22" customFormat="1" ht="12" x14ac:dyDescent="0.2">
      <c r="A468" s="1" t="s">
        <v>80</v>
      </c>
      <c r="B468" s="251" t="s">
        <v>178</v>
      </c>
      <c r="C468" s="8" t="s">
        <v>74</v>
      </c>
      <c r="D468" s="8" t="s">
        <v>184</v>
      </c>
      <c r="E468" s="251" t="s">
        <v>81</v>
      </c>
      <c r="F468" s="283">
        <v>216220.79999999999</v>
      </c>
    </row>
    <row r="469" spans="1:6" s="18" customFormat="1" ht="33.75" x14ac:dyDescent="0.2">
      <c r="A469" s="1" t="s">
        <v>82</v>
      </c>
      <c r="B469" s="251" t="s">
        <v>178</v>
      </c>
      <c r="C469" s="8" t="s">
        <v>74</v>
      </c>
      <c r="D469" s="8" t="s">
        <v>184</v>
      </c>
      <c r="E469" s="251" t="s">
        <v>83</v>
      </c>
      <c r="F469" s="283">
        <v>216220.79999999999</v>
      </c>
    </row>
    <row r="470" spans="1:6" s="18" customFormat="1" ht="33.75" x14ac:dyDescent="0.2">
      <c r="A470" s="5" t="s">
        <v>488</v>
      </c>
      <c r="B470" s="251" t="s">
        <v>178</v>
      </c>
      <c r="C470" s="8" t="s">
        <v>74</v>
      </c>
      <c r="D470" s="8" t="s">
        <v>516</v>
      </c>
      <c r="E470" s="251"/>
      <c r="F470" s="283">
        <v>14030.6</v>
      </c>
    </row>
    <row r="471" spans="1:6" s="22" customFormat="1" ht="33.75" x14ac:dyDescent="0.2">
      <c r="A471" s="1" t="s">
        <v>87</v>
      </c>
      <c r="B471" s="251" t="s">
        <v>178</v>
      </c>
      <c r="C471" s="8" t="s">
        <v>74</v>
      </c>
      <c r="D471" s="8" t="s">
        <v>516</v>
      </c>
      <c r="E471" s="251" t="s">
        <v>88</v>
      </c>
      <c r="F471" s="283">
        <v>14005.6</v>
      </c>
    </row>
    <row r="472" spans="1:6" s="22" customFormat="1" ht="12" x14ac:dyDescent="0.2">
      <c r="A472" s="1" t="s">
        <v>89</v>
      </c>
      <c r="B472" s="251" t="s">
        <v>178</v>
      </c>
      <c r="C472" s="8" t="s">
        <v>74</v>
      </c>
      <c r="D472" s="8" t="s">
        <v>516</v>
      </c>
      <c r="E472" s="251">
        <v>110</v>
      </c>
      <c r="F472" s="283">
        <v>14005.6</v>
      </c>
    </row>
    <row r="473" spans="1:6" s="18" customFormat="1" ht="12.75" x14ac:dyDescent="0.2">
      <c r="A473" s="1" t="s">
        <v>90</v>
      </c>
      <c r="B473" s="251" t="s">
        <v>178</v>
      </c>
      <c r="C473" s="8" t="s">
        <v>74</v>
      </c>
      <c r="D473" s="8" t="s">
        <v>516</v>
      </c>
      <c r="E473" s="251">
        <v>111</v>
      </c>
      <c r="F473" s="283">
        <v>10757</v>
      </c>
    </row>
    <row r="474" spans="1:6" s="18" customFormat="1" ht="22.5" x14ac:dyDescent="0.2">
      <c r="A474" s="5" t="s">
        <v>91</v>
      </c>
      <c r="B474" s="251" t="s">
        <v>178</v>
      </c>
      <c r="C474" s="8" t="s">
        <v>74</v>
      </c>
      <c r="D474" s="8" t="s">
        <v>516</v>
      </c>
      <c r="E474" s="251">
        <v>119</v>
      </c>
      <c r="F474" s="283">
        <v>3248.6</v>
      </c>
    </row>
    <row r="475" spans="1:6" s="22" customFormat="1" ht="12" x14ac:dyDescent="0.2">
      <c r="A475" s="1" t="s">
        <v>376</v>
      </c>
      <c r="B475" s="251" t="s">
        <v>178</v>
      </c>
      <c r="C475" s="8" t="s">
        <v>74</v>
      </c>
      <c r="D475" s="8" t="s">
        <v>516</v>
      </c>
      <c r="E475" s="251" t="s">
        <v>96</v>
      </c>
      <c r="F475" s="283">
        <v>25</v>
      </c>
    </row>
    <row r="476" spans="1:6" s="22" customFormat="1" ht="22.5" x14ac:dyDescent="0.2">
      <c r="A476" s="1" t="s">
        <v>97</v>
      </c>
      <c r="B476" s="251" t="s">
        <v>178</v>
      </c>
      <c r="C476" s="8" t="s">
        <v>74</v>
      </c>
      <c r="D476" s="8" t="s">
        <v>516</v>
      </c>
      <c r="E476" s="251" t="s">
        <v>98</v>
      </c>
      <c r="F476" s="283">
        <v>25</v>
      </c>
    </row>
    <row r="477" spans="1:6" s="18" customFormat="1" ht="12.75" x14ac:dyDescent="0.2">
      <c r="A477" s="11" t="s">
        <v>393</v>
      </c>
      <c r="B477" s="251" t="s">
        <v>178</v>
      </c>
      <c r="C477" s="8" t="s">
        <v>74</v>
      </c>
      <c r="D477" s="8" t="s">
        <v>516</v>
      </c>
      <c r="E477" s="251" t="s">
        <v>100</v>
      </c>
      <c r="F477" s="283">
        <v>25</v>
      </c>
    </row>
    <row r="478" spans="1:6" s="18" customFormat="1" ht="33.75" x14ac:dyDescent="0.2">
      <c r="A478" s="5" t="s">
        <v>489</v>
      </c>
      <c r="B478" s="251" t="s">
        <v>178</v>
      </c>
      <c r="C478" s="8" t="s">
        <v>74</v>
      </c>
      <c r="D478" s="8" t="s">
        <v>517</v>
      </c>
      <c r="E478" s="251"/>
      <c r="F478" s="283">
        <v>16690.599999999999</v>
      </c>
    </row>
    <row r="479" spans="1:6" s="22" customFormat="1" ht="33.75" x14ac:dyDescent="0.2">
      <c r="A479" s="1" t="s">
        <v>87</v>
      </c>
      <c r="B479" s="251" t="s">
        <v>178</v>
      </c>
      <c r="C479" s="8" t="s">
        <v>74</v>
      </c>
      <c r="D479" s="8" t="s">
        <v>517</v>
      </c>
      <c r="E479" s="251" t="s">
        <v>88</v>
      </c>
      <c r="F479" s="283">
        <v>16665.599999999999</v>
      </c>
    </row>
    <row r="480" spans="1:6" s="22" customFormat="1" ht="12" x14ac:dyDescent="0.2">
      <c r="A480" s="1" t="s">
        <v>89</v>
      </c>
      <c r="B480" s="251" t="s">
        <v>178</v>
      </c>
      <c r="C480" s="8" t="s">
        <v>74</v>
      </c>
      <c r="D480" s="8" t="s">
        <v>517</v>
      </c>
      <c r="E480" s="251">
        <v>110</v>
      </c>
      <c r="F480" s="283">
        <v>16665.599999999999</v>
      </c>
    </row>
    <row r="481" spans="1:6" s="18" customFormat="1" ht="12.75" x14ac:dyDescent="0.2">
      <c r="A481" s="1" t="s">
        <v>90</v>
      </c>
      <c r="B481" s="251" t="s">
        <v>178</v>
      </c>
      <c r="C481" s="8" t="s">
        <v>74</v>
      </c>
      <c r="D481" s="8" t="s">
        <v>517</v>
      </c>
      <c r="E481" s="251">
        <v>111</v>
      </c>
      <c r="F481" s="283">
        <v>12800</v>
      </c>
    </row>
    <row r="482" spans="1:6" s="18" customFormat="1" ht="22.5" x14ac:dyDescent="0.2">
      <c r="A482" s="5" t="s">
        <v>91</v>
      </c>
      <c r="B482" s="251" t="s">
        <v>178</v>
      </c>
      <c r="C482" s="8" t="s">
        <v>74</v>
      </c>
      <c r="D482" s="8" t="s">
        <v>517</v>
      </c>
      <c r="E482" s="251">
        <v>119</v>
      </c>
      <c r="F482" s="283">
        <v>3865.6</v>
      </c>
    </row>
    <row r="483" spans="1:6" s="22" customFormat="1" ht="12" x14ac:dyDescent="0.2">
      <c r="A483" s="1" t="s">
        <v>376</v>
      </c>
      <c r="B483" s="251" t="s">
        <v>178</v>
      </c>
      <c r="C483" s="8" t="s">
        <v>74</v>
      </c>
      <c r="D483" s="8" t="s">
        <v>517</v>
      </c>
      <c r="E483" s="251" t="s">
        <v>96</v>
      </c>
      <c r="F483" s="283">
        <v>25</v>
      </c>
    </row>
    <row r="484" spans="1:6" s="22" customFormat="1" ht="22.5" x14ac:dyDescent="0.2">
      <c r="A484" s="1" t="s">
        <v>97</v>
      </c>
      <c r="B484" s="251" t="s">
        <v>178</v>
      </c>
      <c r="C484" s="8" t="s">
        <v>74</v>
      </c>
      <c r="D484" s="8" t="s">
        <v>517</v>
      </c>
      <c r="E484" s="251" t="s">
        <v>98</v>
      </c>
      <c r="F484" s="283">
        <v>25</v>
      </c>
    </row>
    <row r="485" spans="1:6" s="18" customFormat="1" ht="12.75" x14ac:dyDescent="0.2">
      <c r="A485" s="11" t="s">
        <v>393</v>
      </c>
      <c r="B485" s="251" t="s">
        <v>178</v>
      </c>
      <c r="C485" s="8" t="s">
        <v>74</v>
      </c>
      <c r="D485" s="8" t="s">
        <v>517</v>
      </c>
      <c r="E485" s="251" t="s">
        <v>100</v>
      </c>
      <c r="F485" s="283">
        <v>25</v>
      </c>
    </row>
    <row r="486" spans="1:6" s="18" customFormat="1" ht="33.75" x14ac:dyDescent="0.2">
      <c r="A486" s="1" t="s">
        <v>185</v>
      </c>
      <c r="B486" s="251" t="s">
        <v>178</v>
      </c>
      <c r="C486" s="8" t="s">
        <v>74</v>
      </c>
      <c r="D486" s="8" t="s">
        <v>186</v>
      </c>
      <c r="E486" s="251"/>
      <c r="F486" s="283">
        <v>381</v>
      </c>
    </row>
    <row r="487" spans="1:6" s="22" customFormat="1" ht="33.75" x14ac:dyDescent="0.2">
      <c r="A487" s="29" t="s">
        <v>384</v>
      </c>
      <c r="B487" s="251" t="s">
        <v>178</v>
      </c>
      <c r="C487" s="8" t="s">
        <v>74</v>
      </c>
      <c r="D487" s="8" t="s">
        <v>187</v>
      </c>
      <c r="E487" s="251"/>
      <c r="F487" s="283">
        <v>381</v>
      </c>
    </row>
    <row r="488" spans="1:6" s="22" customFormat="1" ht="33.75" x14ac:dyDescent="0.2">
      <c r="A488" s="1" t="s">
        <v>87</v>
      </c>
      <c r="B488" s="251" t="s">
        <v>178</v>
      </c>
      <c r="C488" s="8" t="s">
        <v>74</v>
      </c>
      <c r="D488" s="8" t="s">
        <v>187</v>
      </c>
      <c r="E488" s="251">
        <v>100</v>
      </c>
      <c r="F488" s="283">
        <v>50</v>
      </c>
    </row>
    <row r="489" spans="1:6" s="18" customFormat="1" ht="12.75" x14ac:dyDescent="0.2">
      <c r="A489" s="1" t="s">
        <v>89</v>
      </c>
      <c r="B489" s="251" t="s">
        <v>178</v>
      </c>
      <c r="C489" s="8" t="s">
        <v>74</v>
      </c>
      <c r="D489" s="8" t="s">
        <v>187</v>
      </c>
      <c r="E489" s="251">
        <v>110</v>
      </c>
      <c r="F489" s="283">
        <v>50</v>
      </c>
    </row>
    <row r="490" spans="1:6" s="18" customFormat="1" ht="12.75" x14ac:dyDescent="0.2">
      <c r="A490" s="11" t="s">
        <v>371</v>
      </c>
      <c r="B490" s="251" t="s">
        <v>178</v>
      </c>
      <c r="C490" s="8" t="s">
        <v>74</v>
      </c>
      <c r="D490" s="8" t="s">
        <v>187</v>
      </c>
      <c r="E490" s="251">
        <v>112</v>
      </c>
      <c r="F490" s="283">
        <v>50</v>
      </c>
    </row>
    <row r="491" spans="1:6" s="18" customFormat="1" ht="22.5" x14ac:dyDescent="0.2">
      <c r="A491" s="1" t="s">
        <v>78</v>
      </c>
      <c r="B491" s="251" t="s">
        <v>178</v>
      </c>
      <c r="C491" s="8" t="s">
        <v>74</v>
      </c>
      <c r="D491" s="8" t="s">
        <v>187</v>
      </c>
      <c r="E491" s="251">
        <v>600</v>
      </c>
      <c r="F491" s="283">
        <v>331</v>
      </c>
    </row>
    <row r="492" spans="1:6" s="18" customFormat="1" ht="12.75" x14ac:dyDescent="0.2">
      <c r="A492" s="1" t="s">
        <v>80</v>
      </c>
      <c r="B492" s="251" t="s">
        <v>178</v>
      </c>
      <c r="C492" s="8" t="s">
        <v>74</v>
      </c>
      <c r="D492" s="8" t="s">
        <v>187</v>
      </c>
      <c r="E492" s="251">
        <v>610</v>
      </c>
      <c r="F492" s="283">
        <v>331</v>
      </c>
    </row>
    <row r="493" spans="1:6" s="18" customFormat="1" ht="33.75" x14ac:dyDescent="0.2">
      <c r="A493" s="1" t="s">
        <v>82</v>
      </c>
      <c r="B493" s="251" t="s">
        <v>178</v>
      </c>
      <c r="C493" s="8" t="s">
        <v>74</v>
      </c>
      <c r="D493" s="8" t="s">
        <v>187</v>
      </c>
      <c r="E493" s="251">
        <v>611</v>
      </c>
      <c r="F493" s="283">
        <v>331</v>
      </c>
    </row>
    <row r="494" spans="1:6" s="18" customFormat="1" ht="12.75" x14ac:dyDescent="0.2">
      <c r="A494" s="3" t="s">
        <v>188</v>
      </c>
      <c r="B494" s="255" t="s">
        <v>178</v>
      </c>
      <c r="C494" s="247" t="s">
        <v>189</v>
      </c>
      <c r="D494" s="247" t="s">
        <v>123</v>
      </c>
      <c r="E494" s="255" t="s">
        <v>124</v>
      </c>
      <c r="F494" s="278">
        <v>469627.96872999996</v>
      </c>
    </row>
    <row r="495" spans="1:6" s="18" customFormat="1" ht="12.75" x14ac:dyDescent="0.2">
      <c r="A495" s="3" t="s">
        <v>190</v>
      </c>
      <c r="B495" s="255" t="s">
        <v>178</v>
      </c>
      <c r="C495" s="247" t="s">
        <v>189</v>
      </c>
      <c r="D495" s="247" t="s">
        <v>191</v>
      </c>
      <c r="E495" s="255" t="s">
        <v>124</v>
      </c>
      <c r="F495" s="278">
        <v>469627.96872999996</v>
      </c>
    </row>
    <row r="496" spans="1:6" s="18" customFormat="1" ht="22.5" hidden="1" x14ac:dyDescent="0.2">
      <c r="A496" s="1" t="s">
        <v>675</v>
      </c>
      <c r="B496" s="251" t="s">
        <v>178</v>
      </c>
      <c r="C496" s="8" t="s">
        <v>189</v>
      </c>
      <c r="D496" s="8" t="s">
        <v>676</v>
      </c>
      <c r="E496" s="251"/>
      <c r="F496" s="283">
        <v>0</v>
      </c>
    </row>
    <row r="497" spans="1:6" s="18" customFormat="1" ht="22.5" hidden="1" x14ac:dyDescent="0.2">
      <c r="A497" s="1" t="s">
        <v>78</v>
      </c>
      <c r="B497" s="251" t="s">
        <v>178</v>
      </c>
      <c r="C497" s="8" t="s">
        <v>189</v>
      </c>
      <c r="D497" s="8" t="s">
        <v>676</v>
      </c>
      <c r="E497" s="251">
        <v>600</v>
      </c>
      <c r="F497" s="283">
        <v>0</v>
      </c>
    </row>
    <row r="498" spans="1:6" s="18" customFormat="1" ht="12.75" hidden="1" x14ac:dyDescent="0.2">
      <c r="A498" s="1" t="s">
        <v>80</v>
      </c>
      <c r="B498" s="251" t="s">
        <v>178</v>
      </c>
      <c r="C498" s="8" t="s">
        <v>189</v>
      </c>
      <c r="D498" s="8" t="s">
        <v>676</v>
      </c>
      <c r="E498" s="251">
        <v>610</v>
      </c>
      <c r="F498" s="283">
        <v>0</v>
      </c>
    </row>
    <row r="499" spans="1:6" s="18" customFormat="1" ht="33.75" hidden="1" x14ac:dyDescent="0.2">
      <c r="A499" s="1" t="s">
        <v>82</v>
      </c>
      <c r="B499" s="251" t="s">
        <v>178</v>
      </c>
      <c r="C499" s="8" t="s">
        <v>189</v>
      </c>
      <c r="D499" s="8" t="s">
        <v>676</v>
      </c>
      <c r="E499" s="251">
        <v>611</v>
      </c>
      <c r="F499" s="283">
        <v>0</v>
      </c>
    </row>
    <row r="500" spans="1:6" s="18" customFormat="1" ht="45" x14ac:dyDescent="0.2">
      <c r="A500" s="55" t="s">
        <v>490</v>
      </c>
      <c r="B500" s="251" t="s">
        <v>178</v>
      </c>
      <c r="C500" s="8" t="s">
        <v>189</v>
      </c>
      <c r="D500" s="8" t="s">
        <v>439</v>
      </c>
      <c r="E500" s="255"/>
      <c r="F500" s="278">
        <v>19388.468730000001</v>
      </c>
    </row>
    <row r="501" spans="1:6" s="18" customFormat="1" ht="45" x14ac:dyDescent="0.2">
      <c r="A501" s="55" t="s">
        <v>491</v>
      </c>
      <c r="B501" s="251" t="s">
        <v>178</v>
      </c>
      <c r="C501" s="8" t="s">
        <v>189</v>
      </c>
      <c r="D501" s="8" t="s">
        <v>508</v>
      </c>
      <c r="E501" s="255"/>
      <c r="F501" s="278">
        <v>6319.8019999999997</v>
      </c>
    </row>
    <row r="502" spans="1:6" s="18" customFormat="1" ht="22.5" x14ac:dyDescent="0.2">
      <c r="A502" s="1" t="s">
        <v>78</v>
      </c>
      <c r="B502" s="251" t="s">
        <v>178</v>
      </c>
      <c r="C502" s="8" t="s">
        <v>189</v>
      </c>
      <c r="D502" s="8" t="s">
        <v>508</v>
      </c>
      <c r="E502" s="251">
        <v>600</v>
      </c>
      <c r="F502" s="283">
        <v>6319.8019999999997</v>
      </c>
    </row>
    <row r="503" spans="1:6" s="18" customFormat="1" ht="12.75" x14ac:dyDescent="0.2">
      <c r="A503" s="1" t="s">
        <v>80</v>
      </c>
      <c r="B503" s="251" t="s">
        <v>178</v>
      </c>
      <c r="C503" s="8" t="s">
        <v>189</v>
      </c>
      <c r="D503" s="8" t="s">
        <v>508</v>
      </c>
      <c r="E503" s="251">
        <v>610</v>
      </c>
      <c r="F503" s="283">
        <v>6319.8019999999997</v>
      </c>
    </row>
    <row r="504" spans="1:6" s="18" customFormat="1" ht="33.75" x14ac:dyDescent="0.2">
      <c r="A504" s="1" t="s">
        <v>82</v>
      </c>
      <c r="B504" s="251" t="s">
        <v>178</v>
      </c>
      <c r="C504" s="8" t="s">
        <v>189</v>
      </c>
      <c r="D504" s="8" t="s">
        <v>508</v>
      </c>
      <c r="E504" s="251">
        <v>611</v>
      </c>
      <c r="F504" s="283">
        <v>6319.8019999999997</v>
      </c>
    </row>
    <row r="505" spans="1:6" s="18" customFormat="1" ht="45" x14ac:dyDescent="0.2">
      <c r="A505" s="55" t="s">
        <v>492</v>
      </c>
      <c r="B505" s="251" t="s">
        <v>178</v>
      </c>
      <c r="C505" s="8" t="s">
        <v>189</v>
      </c>
      <c r="D505" s="8" t="s">
        <v>509</v>
      </c>
      <c r="E505" s="255"/>
      <c r="F505" s="278">
        <v>2718.5709999999999</v>
      </c>
    </row>
    <row r="506" spans="1:6" s="18" customFormat="1" ht="22.5" x14ac:dyDescent="0.2">
      <c r="A506" s="1" t="s">
        <v>78</v>
      </c>
      <c r="B506" s="251" t="s">
        <v>178</v>
      </c>
      <c r="C506" s="8" t="s">
        <v>189</v>
      </c>
      <c r="D506" s="8" t="s">
        <v>509</v>
      </c>
      <c r="E506" s="251">
        <v>600</v>
      </c>
      <c r="F506" s="283">
        <v>2718.5709999999999</v>
      </c>
    </row>
    <row r="507" spans="1:6" s="18" customFormat="1" ht="12.75" x14ac:dyDescent="0.2">
      <c r="A507" s="1" t="s">
        <v>80</v>
      </c>
      <c r="B507" s="251" t="s">
        <v>178</v>
      </c>
      <c r="C507" s="8" t="s">
        <v>189</v>
      </c>
      <c r="D507" s="8" t="s">
        <v>509</v>
      </c>
      <c r="E507" s="251">
        <v>610</v>
      </c>
      <c r="F507" s="283">
        <v>2718.5709999999999</v>
      </c>
    </row>
    <row r="508" spans="1:6" s="18" customFormat="1" ht="33.75" x14ac:dyDescent="0.2">
      <c r="A508" s="1" t="s">
        <v>82</v>
      </c>
      <c r="B508" s="251" t="s">
        <v>178</v>
      </c>
      <c r="C508" s="8" t="s">
        <v>189</v>
      </c>
      <c r="D508" s="8" t="s">
        <v>509</v>
      </c>
      <c r="E508" s="251">
        <v>611</v>
      </c>
      <c r="F508" s="283">
        <v>2718.5709999999999</v>
      </c>
    </row>
    <row r="509" spans="1:6" s="18" customFormat="1" ht="45" x14ac:dyDescent="0.2">
      <c r="A509" s="55" t="s">
        <v>493</v>
      </c>
      <c r="B509" s="251" t="s">
        <v>178</v>
      </c>
      <c r="C509" s="8" t="s">
        <v>189</v>
      </c>
      <c r="D509" s="8" t="s">
        <v>510</v>
      </c>
      <c r="E509" s="255"/>
      <c r="F509" s="278">
        <v>2257.7359999999999</v>
      </c>
    </row>
    <row r="510" spans="1:6" s="18" customFormat="1" ht="22.5" x14ac:dyDescent="0.2">
      <c r="A510" s="1" t="s">
        <v>78</v>
      </c>
      <c r="B510" s="251" t="s">
        <v>178</v>
      </c>
      <c r="C510" s="8" t="s">
        <v>189</v>
      </c>
      <c r="D510" s="8" t="s">
        <v>510</v>
      </c>
      <c r="E510" s="251">
        <v>600</v>
      </c>
      <c r="F510" s="283">
        <v>2257.7359999999999</v>
      </c>
    </row>
    <row r="511" spans="1:6" s="18" customFormat="1" ht="12.75" x14ac:dyDescent="0.2">
      <c r="A511" s="1" t="s">
        <v>80</v>
      </c>
      <c r="B511" s="251" t="s">
        <v>178</v>
      </c>
      <c r="C511" s="8" t="s">
        <v>189</v>
      </c>
      <c r="D511" s="8" t="s">
        <v>510</v>
      </c>
      <c r="E511" s="251">
        <v>610</v>
      </c>
      <c r="F511" s="283">
        <v>2257.7359999999999</v>
      </c>
    </row>
    <row r="512" spans="1:6" s="18" customFormat="1" ht="33.75" x14ac:dyDescent="0.2">
      <c r="A512" s="1" t="s">
        <v>82</v>
      </c>
      <c r="B512" s="251" t="s">
        <v>178</v>
      </c>
      <c r="C512" s="8" t="s">
        <v>189</v>
      </c>
      <c r="D512" s="8" t="s">
        <v>510</v>
      </c>
      <c r="E512" s="251">
        <v>611</v>
      </c>
      <c r="F512" s="283">
        <v>2257.7359999999999</v>
      </c>
    </row>
    <row r="513" spans="1:6" s="18" customFormat="1" ht="45" x14ac:dyDescent="0.2">
      <c r="A513" s="55" t="s">
        <v>494</v>
      </c>
      <c r="B513" s="251" t="s">
        <v>178</v>
      </c>
      <c r="C513" s="8" t="s">
        <v>189</v>
      </c>
      <c r="D513" s="8" t="s">
        <v>511</v>
      </c>
      <c r="E513" s="255"/>
      <c r="F513" s="278">
        <v>2622.2060000000001</v>
      </c>
    </row>
    <row r="514" spans="1:6" s="18" customFormat="1" ht="22.5" x14ac:dyDescent="0.2">
      <c r="A514" s="1" t="s">
        <v>78</v>
      </c>
      <c r="B514" s="251" t="s">
        <v>178</v>
      </c>
      <c r="C514" s="8" t="s">
        <v>189</v>
      </c>
      <c r="D514" s="8" t="s">
        <v>511</v>
      </c>
      <c r="E514" s="251">
        <v>600</v>
      </c>
      <c r="F514" s="283">
        <v>2622.2060000000001</v>
      </c>
    </row>
    <row r="515" spans="1:6" s="18" customFormat="1" ht="12.75" x14ac:dyDescent="0.2">
      <c r="A515" s="1" t="s">
        <v>80</v>
      </c>
      <c r="B515" s="251" t="s">
        <v>178</v>
      </c>
      <c r="C515" s="8" t="s">
        <v>189</v>
      </c>
      <c r="D515" s="8" t="s">
        <v>511</v>
      </c>
      <c r="E515" s="251">
        <v>610</v>
      </c>
      <c r="F515" s="283">
        <v>2622.2060000000001</v>
      </c>
    </row>
    <row r="516" spans="1:6" s="18" customFormat="1" ht="33.75" x14ac:dyDescent="0.2">
      <c r="A516" s="1" t="s">
        <v>82</v>
      </c>
      <c r="B516" s="251" t="s">
        <v>178</v>
      </c>
      <c r="C516" s="8" t="s">
        <v>189</v>
      </c>
      <c r="D516" s="8" t="s">
        <v>511</v>
      </c>
      <c r="E516" s="251">
        <v>611</v>
      </c>
      <c r="F516" s="283">
        <v>2622.2060000000001</v>
      </c>
    </row>
    <row r="517" spans="1:6" s="18" customFormat="1" ht="45" x14ac:dyDescent="0.2">
      <c r="A517" s="55" t="s">
        <v>495</v>
      </c>
      <c r="B517" s="251" t="s">
        <v>178</v>
      </c>
      <c r="C517" s="8" t="s">
        <v>189</v>
      </c>
      <c r="D517" s="8" t="s">
        <v>512</v>
      </c>
      <c r="E517" s="255"/>
      <c r="F517" s="278">
        <v>3427.3159999999998</v>
      </c>
    </row>
    <row r="518" spans="1:6" s="22" customFormat="1" ht="22.5" x14ac:dyDescent="0.2">
      <c r="A518" s="1" t="s">
        <v>78</v>
      </c>
      <c r="B518" s="251" t="s">
        <v>178</v>
      </c>
      <c r="C518" s="8" t="s">
        <v>189</v>
      </c>
      <c r="D518" s="8" t="s">
        <v>512</v>
      </c>
      <c r="E518" s="251">
        <v>600</v>
      </c>
      <c r="F518" s="283">
        <v>3427.3159999999998</v>
      </c>
    </row>
    <row r="519" spans="1:6" s="22" customFormat="1" ht="12" x14ac:dyDescent="0.2">
      <c r="A519" s="1" t="s">
        <v>80</v>
      </c>
      <c r="B519" s="251" t="s">
        <v>178</v>
      </c>
      <c r="C519" s="8" t="s">
        <v>189</v>
      </c>
      <c r="D519" s="8" t="s">
        <v>512</v>
      </c>
      <c r="E519" s="251">
        <v>610</v>
      </c>
      <c r="F519" s="283">
        <v>3427.3159999999998</v>
      </c>
    </row>
    <row r="520" spans="1:6" s="22" customFormat="1" ht="33.75" x14ac:dyDescent="0.2">
      <c r="A520" s="1" t="s">
        <v>82</v>
      </c>
      <c r="B520" s="251" t="s">
        <v>178</v>
      </c>
      <c r="C520" s="8" t="s">
        <v>189</v>
      </c>
      <c r="D520" s="8" t="s">
        <v>512</v>
      </c>
      <c r="E520" s="251">
        <v>611</v>
      </c>
      <c r="F520" s="283">
        <v>3427.3159999999998</v>
      </c>
    </row>
    <row r="521" spans="1:6" s="22" customFormat="1" ht="45" x14ac:dyDescent="0.2">
      <c r="A521" s="55" t="s">
        <v>496</v>
      </c>
      <c r="B521" s="251" t="s">
        <v>178</v>
      </c>
      <c r="C521" s="8" t="s">
        <v>189</v>
      </c>
      <c r="D521" s="8" t="s">
        <v>513</v>
      </c>
      <c r="E521" s="255"/>
      <c r="F521" s="278">
        <v>2042.83773</v>
      </c>
    </row>
    <row r="522" spans="1:6" s="18" customFormat="1" ht="22.5" x14ac:dyDescent="0.2">
      <c r="A522" s="1" t="s">
        <v>78</v>
      </c>
      <c r="B522" s="251" t="s">
        <v>178</v>
      </c>
      <c r="C522" s="8" t="s">
        <v>189</v>
      </c>
      <c r="D522" s="8" t="s">
        <v>513</v>
      </c>
      <c r="E522" s="251">
        <v>600</v>
      </c>
      <c r="F522" s="283">
        <v>2042.83773</v>
      </c>
    </row>
    <row r="523" spans="1:6" s="18" customFormat="1" ht="12.75" x14ac:dyDescent="0.2">
      <c r="A523" s="1" t="s">
        <v>80</v>
      </c>
      <c r="B523" s="251" t="s">
        <v>178</v>
      </c>
      <c r="C523" s="8" t="s">
        <v>189</v>
      </c>
      <c r="D523" s="8" t="s">
        <v>513</v>
      </c>
      <c r="E523" s="251">
        <v>610</v>
      </c>
      <c r="F523" s="283">
        <v>2042.83773</v>
      </c>
    </row>
    <row r="524" spans="1:6" s="18" customFormat="1" ht="33.75" x14ac:dyDescent="0.2">
      <c r="A524" s="1" t="s">
        <v>82</v>
      </c>
      <c r="B524" s="251" t="s">
        <v>178</v>
      </c>
      <c r="C524" s="8" t="s">
        <v>189</v>
      </c>
      <c r="D524" s="8" t="s">
        <v>513</v>
      </c>
      <c r="E524" s="251">
        <v>611</v>
      </c>
      <c r="F524" s="283">
        <v>2042.83773</v>
      </c>
    </row>
    <row r="525" spans="1:6" s="18" customFormat="1" ht="45" x14ac:dyDescent="0.2">
      <c r="A525" s="1" t="s">
        <v>55</v>
      </c>
      <c r="B525" s="251" t="s">
        <v>178</v>
      </c>
      <c r="C525" s="8" t="s">
        <v>189</v>
      </c>
      <c r="D525" s="8" t="s">
        <v>440</v>
      </c>
      <c r="E525" s="251" t="s">
        <v>124</v>
      </c>
      <c r="F525" s="283">
        <v>404625</v>
      </c>
    </row>
    <row r="526" spans="1:6" s="18" customFormat="1" ht="22.5" x14ac:dyDescent="0.2">
      <c r="A526" s="1" t="s">
        <v>78</v>
      </c>
      <c r="B526" s="251" t="s">
        <v>178</v>
      </c>
      <c r="C526" s="251" t="s">
        <v>189</v>
      </c>
      <c r="D526" s="8" t="s">
        <v>440</v>
      </c>
      <c r="E526" s="251" t="s">
        <v>79</v>
      </c>
      <c r="F526" s="283">
        <v>404625</v>
      </c>
    </row>
    <row r="527" spans="1:6" s="18" customFormat="1" ht="12.75" x14ac:dyDescent="0.2">
      <c r="A527" s="1" t="s">
        <v>80</v>
      </c>
      <c r="B527" s="251" t="s">
        <v>178</v>
      </c>
      <c r="C527" s="251" t="s">
        <v>189</v>
      </c>
      <c r="D527" s="8" t="s">
        <v>440</v>
      </c>
      <c r="E527" s="251" t="s">
        <v>81</v>
      </c>
      <c r="F527" s="283">
        <v>404625</v>
      </c>
    </row>
    <row r="528" spans="1:6" s="18" customFormat="1" ht="33.75" x14ac:dyDescent="0.2">
      <c r="A528" s="1" t="s">
        <v>82</v>
      </c>
      <c r="B528" s="251" t="s">
        <v>178</v>
      </c>
      <c r="C528" s="251" t="s">
        <v>189</v>
      </c>
      <c r="D528" s="8" t="s">
        <v>440</v>
      </c>
      <c r="E528" s="251" t="s">
        <v>83</v>
      </c>
      <c r="F528" s="283">
        <v>404625</v>
      </c>
    </row>
    <row r="529" spans="1:6" s="18" customFormat="1" ht="22.5" x14ac:dyDescent="0.2">
      <c r="A529" s="1" t="s">
        <v>582</v>
      </c>
      <c r="B529" s="251" t="s">
        <v>178</v>
      </c>
      <c r="C529" s="8" t="s">
        <v>74</v>
      </c>
      <c r="D529" s="8" t="s">
        <v>599</v>
      </c>
      <c r="E529" s="251"/>
      <c r="F529" s="283">
        <v>1405</v>
      </c>
    </row>
    <row r="530" spans="1:6" s="18" customFormat="1" ht="22.5" x14ac:dyDescent="0.2">
      <c r="A530" s="1" t="s">
        <v>78</v>
      </c>
      <c r="B530" s="251" t="s">
        <v>178</v>
      </c>
      <c r="C530" s="8" t="s">
        <v>189</v>
      </c>
      <c r="D530" s="8" t="s">
        <v>599</v>
      </c>
      <c r="E530" s="251">
        <v>600</v>
      </c>
      <c r="F530" s="283">
        <v>1405</v>
      </c>
    </row>
    <row r="531" spans="1:6" s="18" customFormat="1" ht="12.75" x14ac:dyDescent="0.2">
      <c r="A531" s="1" t="s">
        <v>80</v>
      </c>
      <c r="B531" s="251" t="s">
        <v>178</v>
      </c>
      <c r="C531" s="8" t="s">
        <v>189</v>
      </c>
      <c r="D531" s="8" t="s">
        <v>599</v>
      </c>
      <c r="E531" s="251">
        <v>610</v>
      </c>
      <c r="F531" s="283">
        <v>1405</v>
      </c>
    </row>
    <row r="532" spans="1:6" s="18" customFormat="1" ht="33.75" x14ac:dyDescent="0.2">
      <c r="A532" s="1" t="s">
        <v>82</v>
      </c>
      <c r="B532" s="251" t="s">
        <v>178</v>
      </c>
      <c r="C532" s="8" t="s">
        <v>189</v>
      </c>
      <c r="D532" s="8" t="s">
        <v>599</v>
      </c>
      <c r="E532" s="251">
        <v>611</v>
      </c>
      <c r="F532" s="283">
        <v>1405</v>
      </c>
    </row>
    <row r="533" spans="1:6" s="18" customFormat="1" ht="33.75" x14ac:dyDescent="0.2">
      <c r="A533" s="1" t="s">
        <v>469</v>
      </c>
      <c r="B533" s="251" t="s">
        <v>178</v>
      </c>
      <c r="C533" s="8" t="s">
        <v>189</v>
      </c>
      <c r="D533" s="8" t="s">
        <v>944</v>
      </c>
      <c r="E533" s="251"/>
      <c r="F533" s="283">
        <v>804</v>
      </c>
    </row>
    <row r="534" spans="1:6" s="18" customFormat="1" ht="22.5" x14ac:dyDescent="0.2">
      <c r="A534" s="1" t="s">
        <v>78</v>
      </c>
      <c r="B534" s="251" t="s">
        <v>178</v>
      </c>
      <c r="C534" s="8" t="s">
        <v>189</v>
      </c>
      <c r="D534" s="8" t="s">
        <v>944</v>
      </c>
      <c r="E534" s="251" t="s">
        <v>79</v>
      </c>
      <c r="F534" s="283">
        <v>804</v>
      </c>
    </row>
    <row r="535" spans="1:6" s="18" customFormat="1" ht="12.75" x14ac:dyDescent="0.2">
      <c r="A535" s="1" t="s">
        <v>80</v>
      </c>
      <c r="B535" s="251" t="s">
        <v>178</v>
      </c>
      <c r="C535" s="8" t="s">
        <v>189</v>
      </c>
      <c r="D535" s="8" t="s">
        <v>944</v>
      </c>
      <c r="E535" s="251" t="s">
        <v>81</v>
      </c>
      <c r="F535" s="283">
        <v>804</v>
      </c>
    </row>
    <row r="536" spans="1:6" s="18" customFormat="1" ht="12.75" x14ac:dyDescent="0.2">
      <c r="A536" s="1" t="s">
        <v>446</v>
      </c>
      <c r="B536" s="251" t="s">
        <v>178</v>
      </c>
      <c r="C536" s="8" t="s">
        <v>189</v>
      </c>
      <c r="D536" s="8" t="s">
        <v>944</v>
      </c>
      <c r="E536" s="251">
        <v>612</v>
      </c>
      <c r="F536" s="283">
        <v>804</v>
      </c>
    </row>
    <row r="537" spans="1:6" s="18" customFormat="1" ht="33.75" x14ac:dyDescent="0.2">
      <c r="A537" s="1" t="s">
        <v>469</v>
      </c>
      <c r="B537" s="251" t="s">
        <v>178</v>
      </c>
      <c r="C537" s="8" t="s">
        <v>189</v>
      </c>
      <c r="D537" s="8" t="s">
        <v>945</v>
      </c>
      <c r="E537" s="251"/>
      <c r="F537" s="283">
        <v>29685.599999999999</v>
      </c>
    </row>
    <row r="538" spans="1:6" s="18" customFormat="1" ht="22.5" x14ac:dyDescent="0.2">
      <c r="A538" s="1" t="s">
        <v>78</v>
      </c>
      <c r="B538" s="251" t="s">
        <v>178</v>
      </c>
      <c r="C538" s="8" t="s">
        <v>189</v>
      </c>
      <c r="D538" s="8" t="s">
        <v>945</v>
      </c>
      <c r="E538" s="251" t="s">
        <v>79</v>
      </c>
      <c r="F538" s="283">
        <v>29685.599999999999</v>
      </c>
    </row>
    <row r="539" spans="1:6" s="18" customFormat="1" ht="12.75" x14ac:dyDescent="0.2">
      <c r="A539" s="1" t="s">
        <v>80</v>
      </c>
      <c r="B539" s="251" t="s">
        <v>178</v>
      </c>
      <c r="C539" s="8" t="s">
        <v>189</v>
      </c>
      <c r="D539" s="8" t="s">
        <v>945</v>
      </c>
      <c r="E539" s="251" t="s">
        <v>81</v>
      </c>
      <c r="F539" s="283">
        <v>29685.599999999999</v>
      </c>
    </row>
    <row r="540" spans="1:6" s="18" customFormat="1" ht="12.75" x14ac:dyDescent="0.2">
      <c r="A540" s="1" t="s">
        <v>446</v>
      </c>
      <c r="B540" s="251" t="s">
        <v>178</v>
      </c>
      <c r="C540" s="8" t="s">
        <v>189</v>
      </c>
      <c r="D540" s="8" t="s">
        <v>945</v>
      </c>
      <c r="E540" s="251">
        <v>612</v>
      </c>
      <c r="F540" s="283">
        <v>29685.599999999999</v>
      </c>
    </row>
    <row r="541" spans="1:6" s="18" customFormat="1" ht="33.75" x14ac:dyDescent="0.2">
      <c r="A541" s="1" t="s">
        <v>467</v>
      </c>
      <c r="B541" s="251" t="s">
        <v>178</v>
      </c>
      <c r="C541" s="8" t="s">
        <v>189</v>
      </c>
      <c r="D541" s="8" t="s">
        <v>551</v>
      </c>
      <c r="E541" s="251"/>
      <c r="F541" s="283">
        <v>10300.1</v>
      </c>
    </row>
    <row r="542" spans="1:6" s="18" customFormat="1" ht="22.5" x14ac:dyDescent="0.2">
      <c r="A542" s="1" t="s">
        <v>78</v>
      </c>
      <c r="B542" s="251" t="s">
        <v>178</v>
      </c>
      <c r="C542" s="8" t="s">
        <v>189</v>
      </c>
      <c r="D542" s="8" t="s">
        <v>551</v>
      </c>
      <c r="E542" s="251" t="s">
        <v>79</v>
      </c>
      <c r="F542" s="283">
        <v>10300.1</v>
      </c>
    </row>
    <row r="543" spans="1:6" s="18" customFormat="1" ht="12.75" x14ac:dyDescent="0.2">
      <c r="A543" s="1" t="s">
        <v>80</v>
      </c>
      <c r="B543" s="251" t="s">
        <v>178</v>
      </c>
      <c r="C543" s="8" t="s">
        <v>189</v>
      </c>
      <c r="D543" s="8" t="s">
        <v>551</v>
      </c>
      <c r="E543" s="251" t="s">
        <v>81</v>
      </c>
      <c r="F543" s="283">
        <v>10300.1</v>
      </c>
    </row>
    <row r="544" spans="1:6" s="18" customFormat="1" ht="12.75" x14ac:dyDescent="0.2">
      <c r="A544" s="5" t="s">
        <v>446</v>
      </c>
      <c r="B544" s="251" t="s">
        <v>178</v>
      </c>
      <c r="C544" s="8" t="s">
        <v>189</v>
      </c>
      <c r="D544" s="8" t="s">
        <v>551</v>
      </c>
      <c r="E544" s="251">
        <v>612</v>
      </c>
      <c r="F544" s="283">
        <v>10300.1</v>
      </c>
    </row>
    <row r="545" spans="1:6" s="18" customFormat="1" ht="33.75" x14ac:dyDescent="0.2">
      <c r="A545" s="5" t="s">
        <v>547</v>
      </c>
      <c r="B545" s="251" t="s">
        <v>178</v>
      </c>
      <c r="C545" s="8" t="s">
        <v>189</v>
      </c>
      <c r="D545" s="8" t="s">
        <v>552</v>
      </c>
      <c r="E545" s="251"/>
      <c r="F545" s="283">
        <v>986</v>
      </c>
    </row>
    <row r="546" spans="1:6" s="18" customFormat="1" ht="22.5" x14ac:dyDescent="0.2">
      <c r="A546" s="1" t="s">
        <v>78</v>
      </c>
      <c r="B546" s="251" t="s">
        <v>178</v>
      </c>
      <c r="C546" s="8" t="s">
        <v>189</v>
      </c>
      <c r="D546" s="8" t="s">
        <v>552</v>
      </c>
      <c r="E546" s="251" t="s">
        <v>79</v>
      </c>
      <c r="F546" s="283">
        <v>986</v>
      </c>
    </row>
    <row r="547" spans="1:6" s="18" customFormat="1" ht="12.75" x14ac:dyDescent="0.2">
      <c r="A547" s="1" t="s">
        <v>80</v>
      </c>
      <c r="B547" s="251" t="s">
        <v>178</v>
      </c>
      <c r="C547" s="8" t="s">
        <v>189</v>
      </c>
      <c r="D547" s="8" t="s">
        <v>552</v>
      </c>
      <c r="E547" s="251" t="s">
        <v>81</v>
      </c>
      <c r="F547" s="283">
        <v>986</v>
      </c>
    </row>
    <row r="548" spans="1:6" s="18" customFormat="1" ht="12.75" x14ac:dyDescent="0.2">
      <c r="A548" s="85" t="s">
        <v>446</v>
      </c>
      <c r="B548" s="251" t="s">
        <v>178</v>
      </c>
      <c r="C548" s="8" t="s">
        <v>189</v>
      </c>
      <c r="D548" s="8" t="s">
        <v>552</v>
      </c>
      <c r="E548" s="251">
        <v>612</v>
      </c>
      <c r="F548" s="283">
        <v>986</v>
      </c>
    </row>
    <row r="549" spans="1:6" s="18" customFormat="1" ht="33.75" x14ac:dyDescent="0.2">
      <c r="A549" s="53" t="s">
        <v>372</v>
      </c>
      <c r="B549" s="280" t="s">
        <v>178</v>
      </c>
      <c r="C549" s="280" t="s">
        <v>189</v>
      </c>
      <c r="D549" s="281" t="s">
        <v>186</v>
      </c>
      <c r="E549" s="280"/>
      <c r="F549" s="282">
        <v>804</v>
      </c>
    </row>
    <row r="550" spans="1:6" s="18" customFormat="1" ht="33.75" x14ac:dyDescent="0.2">
      <c r="A550" s="29" t="s">
        <v>58</v>
      </c>
      <c r="B550" s="251" t="s">
        <v>178</v>
      </c>
      <c r="C550" s="251" t="s">
        <v>189</v>
      </c>
      <c r="D550" s="8" t="s">
        <v>610</v>
      </c>
      <c r="E550" s="251"/>
      <c r="F550" s="283">
        <v>804</v>
      </c>
    </row>
    <row r="551" spans="1:6" s="18" customFormat="1" ht="22.5" x14ac:dyDescent="0.2">
      <c r="A551" s="1" t="s">
        <v>78</v>
      </c>
      <c r="B551" s="251" t="s">
        <v>178</v>
      </c>
      <c r="C551" s="251" t="s">
        <v>189</v>
      </c>
      <c r="D551" s="8" t="s">
        <v>610</v>
      </c>
      <c r="E551" s="251">
        <v>600</v>
      </c>
      <c r="F551" s="283">
        <v>804</v>
      </c>
    </row>
    <row r="552" spans="1:6" s="18" customFormat="1" ht="12.75" x14ac:dyDescent="0.2">
      <c r="A552" s="1" t="s">
        <v>80</v>
      </c>
      <c r="B552" s="251" t="s">
        <v>178</v>
      </c>
      <c r="C552" s="251" t="s">
        <v>189</v>
      </c>
      <c r="D552" s="8" t="s">
        <v>610</v>
      </c>
      <c r="E552" s="251">
        <v>610</v>
      </c>
      <c r="F552" s="283">
        <v>804</v>
      </c>
    </row>
    <row r="553" spans="1:6" s="18" customFormat="1" ht="33.75" x14ac:dyDescent="0.2">
      <c r="A553" s="1" t="s">
        <v>82</v>
      </c>
      <c r="B553" s="251" t="s">
        <v>178</v>
      </c>
      <c r="C553" s="251" t="s">
        <v>189</v>
      </c>
      <c r="D553" s="8" t="s">
        <v>610</v>
      </c>
      <c r="E553" s="251">
        <v>611</v>
      </c>
      <c r="F553" s="283">
        <v>804</v>
      </c>
    </row>
    <row r="554" spans="1:6" s="18" customFormat="1" ht="45" x14ac:dyDescent="0.2">
      <c r="A554" s="1" t="s">
        <v>592</v>
      </c>
      <c r="B554" s="251" t="s">
        <v>178</v>
      </c>
      <c r="C554" s="8" t="s">
        <v>189</v>
      </c>
      <c r="D554" s="8" t="s">
        <v>946</v>
      </c>
      <c r="E554" s="251"/>
      <c r="F554" s="283">
        <v>1629.8</v>
      </c>
    </row>
    <row r="555" spans="1:6" s="18" customFormat="1" ht="22.5" x14ac:dyDescent="0.2">
      <c r="A555" s="1" t="s">
        <v>78</v>
      </c>
      <c r="B555" s="251" t="s">
        <v>178</v>
      </c>
      <c r="C555" s="8" t="s">
        <v>189</v>
      </c>
      <c r="D555" s="8" t="s">
        <v>946</v>
      </c>
      <c r="E555" s="251">
        <v>600</v>
      </c>
      <c r="F555" s="283">
        <v>1629.8</v>
      </c>
    </row>
    <row r="556" spans="1:6" s="18" customFormat="1" ht="12.75" x14ac:dyDescent="0.2">
      <c r="A556" s="1" t="s">
        <v>80</v>
      </c>
      <c r="B556" s="251" t="s">
        <v>178</v>
      </c>
      <c r="C556" s="8" t="s">
        <v>189</v>
      </c>
      <c r="D556" s="8" t="s">
        <v>946</v>
      </c>
      <c r="E556" s="251">
        <v>610</v>
      </c>
      <c r="F556" s="283">
        <v>1629.8</v>
      </c>
    </row>
    <row r="557" spans="1:6" s="18" customFormat="1" ht="12.75" x14ac:dyDescent="0.2">
      <c r="A557" s="1" t="s">
        <v>446</v>
      </c>
      <c r="B557" s="251" t="s">
        <v>178</v>
      </c>
      <c r="C557" s="8" t="s">
        <v>189</v>
      </c>
      <c r="D557" s="8" t="s">
        <v>946</v>
      </c>
      <c r="E557" s="251">
        <v>612</v>
      </c>
      <c r="F557" s="283">
        <v>1629.8</v>
      </c>
    </row>
    <row r="558" spans="1:6" s="18" customFormat="1" ht="45" x14ac:dyDescent="0.2">
      <c r="A558" s="1" t="s">
        <v>943</v>
      </c>
      <c r="B558" s="251" t="s">
        <v>178</v>
      </c>
      <c r="C558" s="8" t="s">
        <v>189</v>
      </c>
      <c r="D558" s="8" t="s">
        <v>707</v>
      </c>
      <c r="E558" s="251"/>
      <c r="F558" s="193">
        <v>0</v>
      </c>
    </row>
    <row r="559" spans="1:6" s="18" customFormat="1" ht="22.5" x14ac:dyDescent="0.2">
      <c r="A559" s="1" t="s">
        <v>78</v>
      </c>
      <c r="B559" s="251" t="s">
        <v>178</v>
      </c>
      <c r="C559" s="8" t="s">
        <v>189</v>
      </c>
      <c r="D559" s="8" t="s">
        <v>707</v>
      </c>
      <c r="E559" s="251">
        <v>600</v>
      </c>
      <c r="F559" s="193">
        <v>0</v>
      </c>
    </row>
    <row r="560" spans="1:6" s="18" customFormat="1" ht="12.75" x14ac:dyDescent="0.2">
      <c r="A560" s="1" t="s">
        <v>80</v>
      </c>
      <c r="B560" s="251" t="s">
        <v>178</v>
      </c>
      <c r="C560" s="8" t="s">
        <v>189</v>
      </c>
      <c r="D560" s="8" t="s">
        <v>707</v>
      </c>
      <c r="E560" s="251">
        <v>610</v>
      </c>
      <c r="F560" s="193">
        <v>0</v>
      </c>
    </row>
    <row r="561" spans="1:6" s="18" customFormat="1" ht="12.75" x14ac:dyDescent="0.2">
      <c r="A561" s="1" t="s">
        <v>446</v>
      </c>
      <c r="B561" s="251" t="s">
        <v>178</v>
      </c>
      <c r="C561" s="8" t="s">
        <v>189</v>
      </c>
      <c r="D561" s="8" t="s">
        <v>707</v>
      </c>
      <c r="E561" s="251">
        <v>612</v>
      </c>
      <c r="F561" s="193"/>
    </row>
    <row r="562" spans="1:6" s="18" customFormat="1" ht="33.75" x14ac:dyDescent="0.2">
      <c r="A562" s="1" t="s">
        <v>469</v>
      </c>
      <c r="B562" s="251" t="s">
        <v>178</v>
      </c>
      <c r="C562" s="8" t="s">
        <v>189</v>
      </c>
      <c r="D562" s="8" t="s">
        <v>550</v>
      </c>
      <c r="E562" s="251"/>
      <c r="F562" s="193">
        <v>0</v>
      </c>
    </row>
    <row r="563" spans="1:6" s="18" customFormat="1" ht="22.5" x14ac:dyDescent="0.2">
      <c r="A563" s="1" t="s">
        <v>78</v>
      </c>
      <c r="B563" s="251" t="s">
        <v>178</v>
      </c>
      <c r="C563" s="8" t="s">
        <v>189</v>
      </c>
      <c r="D563" s="8" t="s">
        <v>550</v>
      </c>
      <c r="E563" s="251" t="s">
        <v>79</v>
      </c>
      <c r="F563" s="193">
        <v>0</v>
      </c>
    </row>
    <row r="564" spans="1:6" s="18" customFormat="1" ht="12.75" x14ac:dyDescent="0.2">
      <c r="A564" s="1" t="s">
        <v>80</v>
      </c>
      <c r="B564" s="251" t="s">
        <v>178</v>
      </c>
      <c r="C564" s="8" t="s">
        <v>189</v>
      </c>
      <c r="D564" s="8" t="s">
        <v>550</v>
      </c>
      <c r="E564" s="251" t="s">
        <v>81</v>
      </c>
      <c r="F564" s="193">
        <v>0</v>
      </c>
    </row>
    <row r="565" spans="1:6" s="18" customFormat="1" ht="12.75" x14ac:dyDescent="0.2">
      <c r="A565" s="1" t="s">
        <v>446</v>
      </c>
      <c r="B565" s="251" t="s">
        <v>178</v>
      </c>
      <c r="C565" s="8" t="s">
        <v>189</v>
      </c>
      <c r="D565" s="8" t="s">
        <v>550</v>
      </c>
      <c r="E565" s="251">
        <v>612</v>
      </c>
      <c r="F565" s="193"/>
    </row>
    <row r="566" spans="1:6" s="18" customFormat="1" ht="12.75" x14ac:dyDescent="0.2">
      <c r="A566" s="3" t="s">
        <v>310</v>
      </c>
      <c r="B566" s="255" t="s">
        <v>178</v>
      </c>
      <c r="C566" s="247" t="s">
        <v>128</v>
      </c>
      <c r="D566" s="247"/>
      <c r="E566" s="255" t="s">
        <v>124</v>
      </c>
      <c r="F566" s="278">
        <v>81015.488000000012</v>
      </c>
    </row>
    <row r="567" spans="1:6" s="18" customFormat="1" ht="22.5" x14ac:dyDescent="0.2">
      <c r="A567" s="1" t="s">
        <v>398</v>
      </c>
      <c r="B567" s="251" t="s">
        <v>178</v>
      </c>
      <c r="C567" s="8" t="s">
        <v>128</v>
      </c>
      <c r="D567" s="8" t="s">
        <v>311</v>
      </c>
      <c r="E567" s="251" t="s">
        <v>124</v>
      </c>
      <c r="F567" s="283">
        <v>46036.828000000001</v>
      </c>
    </row>
    <row r="568" spans="1:6" s="18" customFormat="1" ht="22.5" x14ac:dyDescent="0.2">
      <c r="A568" s="1" t="s">
        <v>78</v>
      </c>
      <c r="B568" s="251" t="s">
        <v>178</v>
      </c>
      <c r="C568" s="8" t="s">
        <v>128</v>
      </c>
      <c r="D568" s="8" t="s">
        <v>311</v>
      </c>
      <c r="E568" s="251">
        <v>600</v>
      </c>
      <c r="F568" s="283">
        <v>46036.828000000001</v>
      </c>
    </row>
    <row r="569" spans="1:6" s="18" customFormat="1" ht="12.75" x14ac:dyDescent="0.2">
      <c r="A569" s="1" t="s">
        <v>80</v>
      </c>
      <c r="B569" s="251" t="s">
        <v>178</v>
      </c>
      <c r="C569" s="8" t="s">
        <v>128</v>
      </c>
      <c r="D569" s="8" t="s">
        <v>311</v>
      </c>
      <c r="E569" s="251">
        <v>610</v>
      </c>
      <c r="F569" s="283">
        <v>46036.828000000001</v>
      </c>
    </row>
    <row r="570" spans="1:6" s="18" customFormat="1" ht="33.75" x14ac:dyDescent="0.2">
      <c r="A570" s="1" t="s">
        <v>82</v>
      </c>
      <c r="B570" s="251" t="s">
        <v>178</v>
      </c>
      <c r="C570" s="8" t="s">
        <v>128</v>
      </c>
      <c r="D570" s="8" t="s">
        <v>311</v>
      </c>
      <c r="E570" s="251">
        <v>611</v>
      </c>
      <c r="F570" s="283">
        <v>46036.828000000001</v>
      </c>
    </row>
    <row r="571" spans="1:6" s="18" customFormat="1" ht="22.5" hidden="1" x14ac:dyDescent="0.2">
      <c r="A571" s="1" t="s">
        <v>582</v>
      </c>
      <c r="B571" s="251" t="s">
        <v>178</v>
      </c>
      <c r="C571" s="8" t="s">
        <v>128</v>
      </c>
      <c r="D571" s="8" t="s">
        <v>651</v>
      </c>
      <c r="E571" s="251"/>
      <c r="F571" s="283">
        <v>0</v>
      </c>
    </row>
    <row r="572" spans="1:6" s="18" customFormat="1" ht="22.5" hidden="1" x14ac:dyDescent="0.2">
      <c r="A572" s="1" t="s">
        <v>78</v>
      </c>
      <c r="B572" s="251" t="s">
        <v>178</v>
      </c>
      <c r="C572" s="8" t="s">
        <v>128</v>
      </c>
      <c r="D572" s="8" t="s">
        <v>651</v>
      </c>
      <c r="E572" s="251">
        <v>600</v>
      </c>
      <c r="F572" s="283">
        <v>0</v>
      </c>
    </row>
    <row r="573" spans="1:6" s="18" customFormat="1" ht="12.75" hidden="1" x14ac:dyDescent="0.2">
      <c r="A573" s="1" t="s">
        <v>80</v>
      </c>
      <c r="B573" s="251" t="s">
        <v>178</v>
      </c>
      <c r="C573" s="8" t="s">
        <v>128</v>
      </c>
      <c r="D573" s="8" t="s">
        <v>651</v>
      </c>
      <c r="E573" s="251">
        <v>610</v>
      </c>
      <c r="F573" s="283">
        <v>0</v>
      </c>
    </row>
    <row r="574" spans="1:6" s="18" customFormat="1" ht="33.75" hidden="1" x14ac:dyDescent="0.2">
      <c r="A574" s="1" t="s">
        <v>82</v>
      </c>
      <c r="B574" s="251" t="s">
        <v>178</v>
      </c>
      <c r="C574" s="8" t="s">
        <v>128</v>
      </c>
      <c r="D574" s="8" t="s">
        <v>651</v>
      </c>
      <c r="E574" s="251">
        <v>611</v>
      </c>
      <c r="F574" s="283">
        <v>0</v>
      </c>
    </row>
    <row r="575" spans="1:6" s="18" customFormat="1" ht="33.75" x14ac:dyDescent="0.2">
      <c r="A575" s="1" t="s">
        <v>372</v>
      </c>
      <c r="B575" s="251" t="s">
        <v>178</v>
      </c>
      <c r="C575" s="8" t="s">
        <v>128</v>
      </c>
      <c r="D575" s="8" t="s">
        <v>186</v>
      </c>
      <c r="E575" s="251"/>
      <c r="F575" s="283">
        <v>114</v>
      </c>
    </row>
    <row r="576" spans="1:6" s="18" customFormat="1" ht="33.75" x14ac:dyDescent="0.2">
      <c r="A576" s="29" t="s">
        <v>58</v>
      </c>
      <c r="B576" s="251" t="s">
        <v>178</v>
      </c>
      <c r="C576" s="8" t="s">
        <v>128</v>
      </c>
      <c r="D576" s="8" t="s">
        <v>610</v>
      </c>
      <c r="E576" s="251"/>
      <c r="F576" s="283">
        <v>114</v>
      </c>
    </row>
    <row r="577" spans="1:6" s="18" customFormat="1" ht="22.5" x14ac:dyDescent="0.2">
      <c r="A577" s="1" t="s">
        <v>78</v>
      </c>
      <c r="B577" s="251" t="s">
        <v>178</v>
      </c>
      <c r="C577" s="8" t="s">
        <v>128</v>
      </c>
      <c r="D577" s="8" t="s">
        <v>610</v>
      </c>
      <c r="E577" s="251">
        <v>600</v>
      </c>
      <c r="F577" s="283">
        <v>114</v>
      </c>
    </row>
    <row r="578" spans="1:6" s="18" customFormat="1" ht="12.75" x14ac:dyDescent="0.2">
      <c r="A578" s="1" t="s">
        <v>80</v>
      </c>
      <c r="B578" s="251" t="s">
        <v>178</v>
      </c>
      <c r="C578" s="8" t="s">
        <v>128</v>
      </c>
      <c r="D578" s="8" t="s">
        <v>610</v>
      </c>
      <c r="E578" s="251">
        <v>610</v>
      </c>
      <c r="F578" s="283">
        <v>114</v>
      </c>
    </row>
    <row r="579" spans="1:6" s="18" customFormat="1" ht="33.75" x14ac:dyDescent="0.2">
      <c r="A579" s="1" t="s">
        <v>82</v>
      </c>
      <c r="B579" s="251" t="s">
        <v>178</v>
      </c>
      <c r="C579" s="8" t="s">
        <v>128</v>
      </c>
      <c r="D579" s="8" t="s">
        <v>610</v>
      </c>
      <c r="E579" s="251">
        <v>611</v>
      </c>
      <c r="F579" s="283">
        <v>114</v>
      </c>
    </row>
    <row r="580" spans="1:6" s="18" customFormat="1" ht="12.75" x14ac:dyDescent="0.2">
      <c r="A580" s="3" t="s">
        <v>828</v>
      </c>
      <c r="B580" s="255" t="s">
        <v>178</v>
      </c>
      <c r="C580" s="247" t="s">
        <v>128</v>
      </c>
      <c r="D580" s="247" t="s">
        <v>75</v>
      </c>
      <c r="E580" s="255" t="s">
        <v>22</v>
      </c>
      <c r="F580" s="278">
        <v>34864.660000000003</v>
      </c>
    </row>
    <row r="581" spans="1:6" s="18" customFormat="1" ht="12.75" x14ac:dyDescent="0.2">
      <c r="A581" s="53" t="s">
        <v>459</v>
      </c>
      <c r="B581" s="280" t="s">
        <v>178</v>
      </c>
      <c r="C581" s="281" t="s">
        <v>128</v>
      </c>
      <c r="D581" s="281" t="s">
        <v>460</v>
      </c>
      <c r="E581" s="280" t="s">
        <v>124</v>
      </c>
      <c r="F581" s="282">
        <v>34808.660000000003</v>
      </c>
    </row>
    <row r="582" spans="1:6" s="18" customFormat="1" ht="22.5" x14ac:dyDescent="0.2">
      <c r="A582" s="5" t="s">
        <v>462</v>
      </c>
      <c r="B582" s="251" t="s">
        <v>178</v>
      </c>
      <c r="C582" s="8" t="s">
        <v>128</v>
      </c>
      <c r="D582" s="8" t="s">
        <v>461</v>
      </c>
      <c r="E582" s="251" t="s">
        <v>124</v>
      </c>
      <c r="F582" s="283">
        <v>34808.660000000003</v>
      </c>
    </row>
    <row r="583" spans="1:6" s="18" customFormat="1" ht="22.5" x14ac:dyDescent="0.2">
      <c r="A583" s="1" t="s">
        <v>78</v>
      </c>
      <c r="B583" s="251" t="s">
        <v>178</v>
      </c>
      <c r="C583" s="8" t="s">
        <v>128</v>
      </c>
      <c r="D583" s="8" t="s">
        <v>461</v>
      </c>
      <c r="E583" s="251">
        <v>600</v>
      </c>
      <c r="F583" s="283">
        <v>34808.660000000003</v>
      </c>
    </row>
    <row r="584" spans="1:6" s="18" customFormat="1" ht="12.75" x14ac:dyDescent="0.2">
      <c r="A584" s="1" t="s">
        <v>80</v>
      </c>
      <c r="B584" s="251" t="s">
        <v>178</v>
      </c>
      <c r="C584" s="8" t="s">
        <v>128</v>
      </c>
      <c r="D584" s="8" t="s">
        <v>461</v>
      </c>
      <c r="E584" s="251">
        <v>610</v>
      </c>
      <c r="F584" s="283">
        <v>34808.660000000003</v>
      </c>
    </row>
    <row r="585" spans="1:6" s="18" customFormat="1" ht="33.75" x14ac:dyDescent="0.2">
      <c r="A585" s="1" t="s">
        <v>82</v>
      </c>
      <c r="B585" s="251" t="s">
        <v>178</v>
      </c>
      <c r="C585" s="8" t="s">
        <v>128</v>
      </c>
      <c r="D585" s="8" t="s">
        <v>461</v>
      </c>
      <c r="E585" s="251">
        <v>611</v>
      </c>
      <c r="F585" s="283">
        <v>34808.660000000003</v>
      </c>
    </row>
    <row r="586" spans="1:6" s="18" customFormat="1" ht="33.75" x14ac:dyDescent="0.2">
      <c r="A586" s="1" t="s">
        <v>482</v>
      </c>
      <c r="B586" s="251" t="s">
        <v>178</v>
      </c>
      <c r="C586" s="8" t="s">
        <v>128</v>
      </c>
      <c r="D586" s="8" t="s">
        <v>404</v>
      </c>
      <c r="E586" s="251"/>
      <c r="F586" s="283">
        <v>56</v>
      </c>
    </row>
    <row r="587" spans="1:6" s="18" customFormat="1" ht="33.75" x14ac:dyDescent="0.2">
      <c r="A587" s="1" t="s">
        <v>384</v>
      </c>
      <c r="B587" s="251" t="s">
        <v>178</v>
      </c>
      <c r="C587" s="8" t="s">
        <v>128</v>
      </c>
      <c r="D587" s="8" t="s">
        <v>483</v>
      </c>
      <c r="E587" s="251"/>
      <c r="F587" s="283">
        <v>56</v>
      </c>
    </row>
    <row r="588" spans="1:6" s="18" customFormat="1" ht="22.5" x14ac:dyDescent="0.2">
      <c r="A588" s="1" t="s">
        <v>78</v>
      </c>
      <c r="B588" s="251" t="s">
        <v>178</v>
      </c>
      <c r="C588" s="8" t="s">
        <v>128</v>
      </c>
      <c r="D588" s="8" t="s">
        <v>483</v>
      </c>
      <c r="E588" s="251">
        <v>600</v>
      </c>
      <c r="F588" s="283">
        <v>56</v>
      </c>
    </row>
    <row r="589" spans="1:6" s="18" customFormat="1" ht="12.75" x14ac:dyDescent="0.2">
      <c r="A589" s="1" t="s">
        <v>80</v>
      </c>
      <c r="B589" s="251" t="s">
        <v>178</v>
      </c>
      <c r="C589" s="8" t="s">
        <v>128</v>
      </c>
      <c r="D589" s="8" t="s">
        <v>483</v>
      </c>
      <c r="E589" s="251">
        <v>610</v>
      </c>
      <c r="F589" s="283">
        <v>56</v>
      </c>
    </row>
    <row r="590" spans="1:6" s="18" customFormat="1" ht="33.75" x14ac:dyDescent="0.2">
      <c r="A590" s="1" t="s">
        <v>82</v>
      </c>
      <c r="B590" s="251" t="s">
        <v>178</v>
      </c>
      <c r="C590" s="8" t="s">
        <v>128</v>
      </c>
      <c r="D590" s="8" t="s">
        <v>483</v>
      </c>
      <c r="E590" s="251">
        <v>611</v>
      </c>
      <c r="F590" s="283">
        <v>56</v>
      </c>
    </row>
    <row r="591" spans="1:6" s="18" customFormat="1" ht="12.75" x14ac:dyDescent="0.2">
      <c r="A591" s="3" t="s">
        <v>345</v>
      </c>
      <c r="B591" s="247" t="s">
        <v>178</v>
      </c>
      <c r="C591" s="247" t="s">
        <v>178</v>
      </c>
      <c r="D591" s="247"/>
      <c r="E591" s="255"/>
      <c r="F591" s="278">
        <v>7938</v>
      </c>
    </row>
    <row r="592" spans="1:6" s="18" customFormat="1" ht="12.75" x14ac:dyDescent="0.2">
      <c r="A592" s="1" t="s">
        <v>347</v>
      </c>
      <c r="B592" s="251" t="s">
        <v>178</v>
      </c>
      <c r="C592" s="251" t="s">
        <v>178</v>
      </c>
      <c r="D592" s="8" t="s">
        <v>348</v>
      </c>
      <c r="E592" s="251" t="s">
        <v>124</v>
      </c>
      <c r="F592" s="283">
        <v>7738</v>
      </c>
    </row>
    <row r="593" spans="1:6" s="18" customFormat="1" ht="12.75" x14ac:dyDescent="0.2">
      <c r="A593" s="1" t="s">
        <v>349</v>
      </c>
      <c r="B593" s="251" t="s">
        <v>178</v>
      </c>
      <c r="C593" s="8" t="s">
        <v>178</v>
      </c>
      <c r="D593" s="8" t="s">
        <v>350</v>
      </c>
      <c r="E593" s="251"/>
      <c r="F593" s="283">
        <v>7738</v>
      </c>
    </row>
    <row r="594" spans="1:6" s="18" customFormat="1" ht="12.75" x14ac:dyDescent="0.2">
      <c r="A594" s="1" t="s">
        <v>385</v>
      </c>
      <c r="B594" s="251" t="s">
        <v>178</v>
      </c>
      <c r="C594" s="8" t="s">
        <v>178</v>
      </c>
      <c r="D594" s="8" t="s">
        <v>351</v>
      </c>
      <c r="E594" s="251"/>
      <c r="F594" s="283">
        <v>7738</v>
      </c>
    </row>
    <row r="595" spans="1:6" s="18" customFormat="1" ht="22.5" x14ac:dyDescent="0.2">
      <c r="A595" s="1" t="s">
        <v>78</v>
      </c>
      <c r="B595" s="251" t="s">
        <v>178</v>
      </c>
      <c r="C595" s="8" t="s">
        <v>178</v>
      </c>
      <c r="D595" s="8" t="s">
        <v>351</v>
      </c>
      <c r="E595" s="251">
        <v>600</v>
      </c>
      <c r="F595" s="283">
        <v>7738</v>
      </c>
    </row>
    <row r="596" spans="1:6" s="18" customFormat="1" ht="12.75" x14ac:dyDescent="0.2">
      <c r="A596" s="1" t="s">
        <v>80</v>
      </c>
      <c r="B596" s="251" t="s">
        <v>178</v>
      </c>
      <c r="C596" s="8" t="s">
        <v>178</v>
      </c>
      <c r="D596" s="8" t="s">
        <v>351</v>
      </c>
      <c r="E596" s="251">
        <v>610</v>
      </c>
      <c r="F596" s="283">
        <v>7738</v>
      </c>
    </row>
    <row r="597" spans="1:6" s="18" customFormat="1" ht="33.75" x14ac:dyDescent="0.2">
      <c r="A597" s="1" t="s">
        <v>82</v>
      </c>
      <c r="B597" s="251" t="s">
        <v>178</v>
      </c>
      <c r="C597" s="8" t="s">
        <v>178</v>
      </c>
      <c r="D597" s="8" t="s">
        <v>351</v>
      </c>
      <c r="E597" s="251">
        <v>611</v>
      </c>
      <c r="F597" s="283">
        <v>7738</v>
      </c>
    </row>
    <row r="598" spans="1:6" s="18" customFormat="1" ht="31.5" x14ac:dyDescent="0.2">
      <c r="A598" s="3" t="s">
        <v>570</v>
      </c>
      <c r="B598" s="247" t="s">
        <v>178</v>
      </c>
      <c r="C598" s="247" t="s">
        <v>178</v>
      </c>
      <c r="D598" s="247" t="s">
        <v>312</v>
      </c>
      <c r="E598" s="255"/>
      <c r="F598" s="278">
        <v>200</v>
      </c>
    </row>
    <row r="599" spans="1:6" s="18" customFormat="1" ht="22.5" x14ac:dyDescent="0.2">
      <c r="A599" s="59" t="s">
        <v>313</v>
      </c>
      <c r="B599" s="281" t="s">
        <v>178</v>
      </c>
      <c r="C599" s="281" t="s">
        <v>178</v>
      </c>
      <c r="D599" s="281" t="s">
        <v>314</v>
      </c>
      <c r="E599" s="280"/>
      <c r="F599" s="282">
        <v>200</v>
      </c>
    </row>
    <row r="600" spans="1:6" s="18" customFormat="1" ht="12.75" x14ac:dyDescent="0.2">
      <c r="A600" s="1" t="s">
        <v>376</v>
      </c>
      <c r="B600" s="8" t="s">
        <v>178</v>
      </c>
      <c r="C600" s="8" t="s">
        <v>178</v>
      </c>
      <c r="D600" s="8" t="s">
        <v>314</v>
      </c>
      <c r="E600" s="251">
        <v>200</v>
      </c>
      <c r="F600" s="283">
        <v>200</v>
      </c>
    </row>
    <row r="601" spans="1:6" s="18" customFormat="1" ht="22.5" x14ac:dyDescent="0.2">
      <c r="A601" s="1" t="s">
        <v>97</v>
      </c>
      <c r="B601" s="8" t="s">
        <v>178</v>
      </c>
      <c r="C601" s="8" t="s">
        <v>178</v>
      </c>
      <c r="D601" s="8" t="s">
        <v>314</v>
      </c>
      <c r="E601" s="251">
        <v>240</v>
      </c>
      <c r="F601" s="283">
        <v>200</v>
      </c>
    </row>
    <row r="602" spans="1:6" s="18" customFormat="1" ht="12.75" x14ac:dyDescent="0.2">
      <c r="A602" s="11" t="s">
        <v>393</v>
      </c>
      <c r="B602" s="8" t="s">
        <v>178</v>
      </c>
      <c r="C602" s="8" t="s">
        <v>178</v>
      </c>
      <c r="D602" s="8" t="s">
        <v>314</v>
      </c>
      <c r="E602" s="251">
        <v>244</v>
      </c>
      <c r="F602" s="283">
        <v>200</v>
      </c>
    </row>
    <row r="603" spans="1:6" s="18" customFormat="1" ht="12.75" x14ac:dyDescent="0.2">
      <c r="A603" s="3" t="s">
        <v>193</v>
      </c>
      <c r="B603" s="255" t="s">
        <v>178</v>
      </c>
      <c r="C603" s="247" t="s">
        <v>194</v>
      </c>
      <c r="D603" s="247" t="s">
        <v>123</v>
      </c>
      <c r="E603" s="255" t="s">
        <v>124</v>
      </c>
      <c r="F603" s="278">
        <v>41402.498</v>
      </c>
    </row>
    <row r="604" spans="1:6" s="18" customFormat="1" ht="33.75" x14ac:dyDescent="0.2">
      <c r="A604" s="1" t="s">
        <v>642</v>
      </c>
      <c r="B604" s="251" t="s">
        <v>178</v>
      </c>
      <c r="C604" s="8" t="s">
        <v>194</v>
      </c>
      <c r="D604" s="8" t="s">
        <v>195</v>
      </c>
      <c r="E604" s="251"/>
      <c r="F604" s="283">
        <v>35692.498</v>
      </c>
    </row>
    <row r="605" spans="1:6" s="24" customFormat="1" ht="22.5" x14ac:dyDescent="0.2">
      <c r="A605" s="1" t="s">
        <v>196</v>
      </c>
      <c r="B605" s="251" t="s">
        <v>178</v>
      </c>
      <c r="C605" s="8" t="s">
        <v>194</v>
      </c>
      <c r="D605" s="8" t="s">
        <v>197</v>
      </c>
      <c r="E605" s="251"/>
      <c r="F605" s="283">
        <v>2268</v>
      </c>
    </row>
    <row r="606" spans="1:6" s="23" customFormat="1" ht="33.75" x14ac:dyDescent="0.2">
      <c r="A606" s="1" t="s">
        <v>87</v>
      </c>
      <c r="B606" s="251" t="s">
        <v>178</v>
      </c>
      <c r="C606" s="8" t="s">
        <v>194</v>
      </c>
      <c r="D606" s="8" t="s">
        <v>197</v>
      </c>
      <c r="E606" s="251">
        <v>100</v>
      </c>
      <c r="F606" s="283">
        <v>2268</v>
      </c>
    </row>
    <row r="607" spans="1:6" s="23" customFormat="1" ht="12.75" x14ac:dyDescent="0.2">
      <c r="A607" s="1" t="s">
        <v>108</v>
      </c>
      <c r="B607" s="251" t="s">
        <v>178</v>
      </c>
      <c r="C607" s="8" t="s">
        <v>194</v>
      </c>
      <c r="D607" s="8" t="s">
        <v>197</v>
      </c>
      <c r="E607" s="251">
        <v>120</v>
      </c>
      <c r="F607" s="283">
        <v>2268</v>
      </c>
    </row>
    <row r="608" spans="1:6" s="23" customFormat="1" ht="12.75" x14ac:dyDescent="0.2">
      <c r="A608" s="5" t="s">
        <v>109</v>
      </c>
      <c r="B608" s="251" t="s">
        <v>178</v>
      </c>
      <c r="C608" s="8" t="s">
        <v>194</v>
      </c>
      <c r="D608" s="8" t="s">
        <v>197</v>
      </c>
      <c r="E608" s="251">
        <v>121</v>
      </c>
      <c r="F608" s="283">
        <v>1742</v>
      </c>
    </row>
    <row r="609" spans="1:6" s="18" customFormat="1" ht="33.75" x14ac:dyDescent="0.2">
      <c r="A609" s="5" t="s">
        <v>110</v>
      </c>
      <c r="B609" s="251" t="s">
        <v>178</v>
      </c>
      <c r="C609" s="8" t="s">
        <v>194</v>
      </c>
      <c r="D609" s="8" t="s">
        <v>197</v>
      </c>
      <c r="E609" s="251">
        <v>129</v>
      </c>
      <c r="F609" s="283">
        <v>526</v>
      </c>
    </row>
    <row r="610" spans="1:6" s="18" customFormat="1" ht="12.75" x14ac:dyDescent="0.2">
      <c r="A610" s="1" t="s">
        <v>198</v>
      </c>
      <c r="B610" s="251" t="s">
        <v>178</v>
      </c>
      <c r="C610" s="8" t="s">
        <v>194</v>
      </c>
      <c r="D610" s="8" t="s">
        <v>199</v>
      </c>
      <c r="E610" s="251" t="s">
        <v>124</v>
      </c>
      <c r="F610" s="283">
        <v>32224.498</v>
      </c>
    </row>
    <row r="611" spans="1:6" s="18" customFormat="1" ht="33.75" x14ac:dyDescent="0.2">
      <c r="A611" s="1" t="s">
        <v>87</v>
      </c>
      <c r="B611" s="251" t="s">
        <v>178</v>
      </c>
      <c r="C611" s="8" t="s">
        <v>194</v>
      </c>
      <c r="D611" s="8" t="s">
        <v>200</v>
      </c>
      <c r="E611" s="251" t="s">
        <v>88</v>
      </c>
      <c r="F611" s="283">
        <v>27484</v>
      </c>
    </row>
    <row r="612" spans="1:6" s="18" customFormat="1" ht="12.75" x14ac:dyDescent="0.2">
      <c r="A612" s="1" t="s">
        <v>89</v>
      </c>
      <c r="B612" s="251" t="s">
        <v>178</v>
      </c>
      <c r="C612" s="8" t="s">
        <v>194</v>
      </c>
      <c r="D612" s="8" t="s">
        <v>200</v>
      </c>
      <c r="E612" s="251">
        <v>110</v>
      </c>
      <c r="F612" s="283">
        <v>27484</v>
      </c>
    </row>
    <row r="613" spans="1:6" s="18" customFormat="1" ht="12.75" x14ac:dyDescent="0.2">
      <c r="A613" s="1" t="s">
        <v>90</v>
      </c>
      <c r="B613" s="251" t="s">
        <v>178</v>
      </c>
      <c r="C613" s="8" t="s">
        <v>194</v>
      </c>
      <c r="D613" s="8" t="s">
        <v>200</v>
      </c>
      <c r="E613" s="251">
        <v>111</v>
      </c>
      <c r="F613" s="283">
        <v>21109</v>
      </c>
    </row>
    <row r="614" spans="1:6" s="18" customFormat="1" ht="22.5" x14ac:dyDescent="0.2">
      <c r="A614" s="5" t="s">
        <v>91</v>
      </c>
      <c r="B614" s="251" t="s">
        <v>178</v>
      </c>
      <c r="C614" s="8" t="s">
        <v>194</v>
      </c>
      <c r="D614" s="8" t="s">
        <v>200</v>
      </c>
      <c r="E614" s="251">
        <v>119</v>
      </c>
      <c r="F614" s="283">
        <v>6375</v>
      </c>
    </row>
    <row r="615" spans="1:6" s="18" customFormat="1" ht="12.75" x14ac:dyDescent="0.2">
      <c r="A615" s="1" t="s">
        <v>376</v>
      </c>
      <c r="B615" s="251" t="s">
        <v>178</v>
      </c>
      <c r="C615" s="8" t="s">
        <v>194</v>
      </c>
      <c r="D615" s="8" t="s">
        <v>201</v>
      </c>
      <c r="E615" s="251" t="s">
        <v>96</v>
      </c>
      <c r="F615" s="283">
        <v>4717.0330000000004</v>
      </c>
    </row>
    <row r="616" spans="1:6" s="18" customFormat="1" ht="22.5" x14ac:dyDescent="0.2">
      <c r="A616" s="1" t="s">
        <v>97</v>
      </c>
      <c r="B616" s="251" t="s">
        <v>178</v>
      </c>
      <c r="C616" s="8" t="s">
        <v>194</v>
      </c>
      <c r="D616" s="8" t="s">
        <v>201</v>
      </c>
      <c r="E616" s="251" t="s">
        <v>98</v>
      </c>
      <c r="F616" s="283">
        <v>4717.0330000000004</v>
      </c>
    </row>
    <row r="617" spans="1:6" s="18" customFormat="1" ht="22.5" x14ac:dyDescent="0.2">
      <c r="A617" s="11" t="s">
        <v>111</v>
      </c>
      <c r="B617" s="251" t="s">
        <v>178</v>
      </c>
      <c r="C617" s="8" t="s">
        <v>194</v>
      </c>
      <c r="D617" s="8" t="s">
        <v>201</v>
      </c>
      <c r="E617" s="251">
        <v>242</v>
      </c>
      <c r="F617" s="283">
        <v>455</v>
      </c>
    </row>
    <row r="618" spans="1:6" s="18" customFormat="1" ht="12.75" x14ac:dyDescent="0.2">
      <c r="A618" s="11" t="s">
        <v>393</v>
      </c>
      <c r="B618" s="251" t="s">
        <v>178</v>
      </c>
      <c r="C618" s="8" t="s">
        <v>194</v>
      </c>
      <c r="D618" s="8" t="s">
        <v>201</v>
      </c>
      <c r="E618" s="251" t="s">
        <v>100</v>
      </c>
      <c r="F618" s="283">
        <v>4142.6080000000002</v>
      </c>
    </row>
    <row r="619" spans="1:6" s="18" customFormat="1" ht="12.75" x14ac:dyDescent="0.2">
      <c r="A619" s="11" t="s">
        <v>549</v>
      </c>
      <c r="B619" s="251" t="s">
        <v>178</v>
      </c>
      <c r="C619" s="8" t="s">
        <v>194</v>
      </c>
      <c r="D619" s="8" t="s">
        <v>201</v>
      </c>
      <c r="E619" s="251">
        <v>247</v>
      </c>
      <c r="F619" s="283">
        <v>119.425</v>
      </c>
    </row>
    <row r="620" spans="1:6" s="18" customFormat="1" ht="12.75" x14ac:dyDescent="0.2">
      <c r="A620" s="11" t="s">
        <v>112</v>
      </c>
      <c r="B620" s="251" t="s">
        <v>178</v>
      </c>
      <c r="C620" s="8" t="s">
        <v>194</v>
      </c>
      <c r="D620" s="8" t="s">
        <v>201</v>
      </c>
      <c r="E620" s="251" t="s">
        <v>171</v>
      </c>
      <c r="F620" s="283">
        <v>23.465000000000003</v>
      </c>
    </row>
    <row r="621" spans="1:6" s="18" customFormat="1" ht="12.75" x14ac:dyDescent="0.2">
      <c r="A621" s="11" t="s">
        <v>113</v>
      </c>
      <c r="B621" s="251" t="s">
        <v>178</v>
      </c>
      <c r="C621" s="8" t="s">
        <v>194</v>
      </c>
      <c r="D621" s="8" t="s">
        <v>201</v>
      </c>
      <c r="E621" s="251" t="s">
        <v>114</v>
      </c>
      <c r="F621" s="283">
        <v>23.465000000000003</v>
      </c>
    </row>
    <row r="622" spans="1:6" s="18" customFormat="1" ht="12.75" x14ac:dyDescent="0.2">
      <c r="A622" s="28" t="s">
        <v>115</v>
      </c>
      <c r="B622" s="251" t="s">
        <v>178</v>
      </c>
      <c r="C622" s="8" t="s">
        <v>194</v>
      </c>
      <c r="D622" s="8" t="s">
        <v>201</v>
      </c>
      <c r="E622" s="251" t="s">
        <v>116</v>
      </c>
      <c r="F622" s="283">
        <v>5.3650000000000002</v>
      </c>
    </row>
    <row r="623" spans="1:6" s="18" customFormat="1" ht="12.75" x14ac:dyDescent="0.2">
      <c r="A623" s="11" t="s">
        <v>172</v>
      </c>
      <c r="B623" s="251" t="s">
        <v>178</v>
      </c>
      <c r="C623" s="8" t="s">
        <v>194</v>
      </c>
      <c r="D623" s="8" t="s">
        <v>201</v>
      </c>
      <c r="E623" s="251">
        <v>852</v>
      </c>
      <c r="F623" s="283">
        <v>18.100000000000001</v>
      </c>
    </row>
    <row r="624" spans="1:6" s="18" customFormat="1" ht="12.75" x14ac:dyDescent="0.2">
      <c r="A624" s="11" t="s">
        <v>370</v>
      </c>
      <c r="B624" s="251" t="s">
        <v>178</v>
      </c>
      <c r="C624" s="8" t="s">
        <v>194</v>
      </c>
      <c r="D624" s="8" t="s">
        <v>201</v>
      </c>
      <c r="E624" s="251">
        <v>853</v>
      </c>
      <c r="F624" s="283">
        <v>0</v>
      </c>
    </row>
    <row r="625" spans="1:6" s="18" customFormat="1" ht="22.5" x14ac:dyDescent="0.2">
      <c r="A625" s="1" t="s">
        <v>202</v>
      </c>
      <c r="B625" s="251" t="s">
        <v>178</v>
      </c>
      <c r="C625" s="8" t="s">
        <v>194</v>
      </c>
      <c r="D625" s="8" t="s">
        <v>203</v>
      </c>
      <c r="E625" s="251"/>
      <c r="F625" s="283">
        <v>1200</v>
      </c>
    </row>
    <row r="626" spans="1:6" s="18" customFormat="1" ht="12.75" x14ac:dyDescent="0.2">
      <c r="A626" s="1" t="s">
        <v>376</v>
      </c>
      <c r="B626" s="251" t="s">
        <v>178</v>
      </c>
      <c r="C626" s="8" t="s">
        <v>194</v>
      </c>
      <c r="D626" s="8" t="s">
        <v>203</v>
      </c>
      <c r="E626" s="251">
        <v>200</v>
      </c>
      <c r="F626" s="283">
        <v>670</v>
      </c>
    </row>
    <row r="627" spans="1:6" s="18" customFormat="1" ht="22.5" x14ac:dyDescent="0.2">
      <c r="A627" s="1" t="s">
        <v>97</v>
      </c>
      <c r="B627" s="251" t="s">
        <v>178</v>
      </c>
      <c r="C627" s="8" t="s">
        <v>194</v>
      </c>
      <c r="D627" s="8" t="s">
        <v>203</v>
      </c>
      <c r="E627" s="251">
        <v>240</v>
      </c>
      <c r="F627" s="283">
        <v>670</v>
      </c>
    </row>
    <row r="628" spans="1:6" s="18" customFormat="1" ht="22.5" x14ac:dyDescent="0.2">
      <c r="A628" s="11" t="s">
        <v>111</v>
      </c>
      <c r="B628" s="251" t="s">
        <v>178</v>
      </c>
      <c r="C628" s="8" t="s">
        <v>194</v>
      </c>
      <c r="D628" s="8" t="s">
        <v>203</v>
      </c>
      <c r="E628" s="251">
        <v>242</v>
      </c>
      <c r="F628" s="283">
        <v>0</v>
      </c>
    </row>
    <row r="629" spans="1:6" s="18" customFormat="1" ht="12.75" x14ac:dyDescent="0.2">
      <c r="A629" s="11" t="s">
        <v>393</v>
      </c>
      <c r="B629" s="251" t="s">
        <v>178</v>
      </c>
      <c r="C629" s="8" t="s">
        <v>194</v>
      </c>
      <c r="D629" s="8" t="s">
        <v>203</v>
      </c>
      <c r="E629" s="251">
        <v>244</v>
      </c>
      <c r="F629" s="283">
        <v>670</v>
      </c>
    </row>
    <row r="630" spans="1:6" s="18" customFormat="1" ht="12.75" x14ac:dyDescent="0.2">
      <c r="A630" s="28" t="s">
        <v>136</v>
      </c>
      <c r="B630" s="251" t="s">
        <v>178</v>
      </c>
      <c r="C630" s="8" t="s">
        <v>194</v>
      </c>
      <c r="D630" s="8" t="s">
        <v>203</v>
      </c>
      <c r="E630" s="251">
        <v>300</v>
      </c>
      <c r="F630" s="283">
        <v>530</v>
      </c>
    </row>
    <row r="631" spans="1:6" s="18" customFormat="1" ht="12.75" x14ac:dyDescent="0.2">
      <c r="A631" s="1" t="s">
        <v>204</v>
      </c>
      <c r="B631" s="251" t="s">
        <v>178</v>
      </c>
      <c r="C631" s="8" t="s">
        <v>194</v>
      </c>
      <c r="D631" s="8" t="s">
        <v>203</v>
      </c>
      <c r="E631" s="251">
        <v>350</v>
      </c>
      <c r="F631" s="283">
        <v>530</v>
      </c>
    </row>
    <row r="632" spans="1:6" s="18" customFormat="1" ht="12.75" x14ac:dyDescent="0.2">
      <c r="A632" s="33" t="s">
        <v>193</v>
      </c>
      <c r="B632" s="250" t="s">
        <v>178</v>
      </c>
      <c r="C632" s="249" t="s">
        <v>194</v>
      </c>
      <c r="D632" s="249"/>
      <c r="E632" s="250"/>
      <c r="F632" s="286">
        <v>4498</v>
      </c>
    </row>
    <row r="633" spans="1:6" s="18" customFormat="1" ht="22.5" x14ac:dyDescent="0.2">
      <c r="A633" s="11" t="s">
        <v>649</v>
      </c>
      <c r="B633" s="251" t="s">
        <v>178</v>
      </c>
      <c r="C633" s="8" t="s">
        <v>194</v>
      </c>
      <c r="D633" s="8" t="s">
        <v>648</v>
      </c>
      <c r="E633" s="251"/>
      <c r="F633" s="286">
        <v>4498</v>
      </c>
    </row>
    <row r="634" spans="1:6" s="18" customFormat="1" ht="12.75" x14ac:dyDescent="0.2">
      <c r="A634" s="5" t="s">
        <v>108</v>
      </c>
      <c r="B634" s="251" t="s">
        <v>178</v>
      </c>
      <c r="C634" s="8" t="s">
        <v>194</v>
      </c>
      <c r="D634" s="8" t="s">
        <v>647</v>
      </c>
      <c r="E634" s="251">
        <v>120</v>
      </c>
      <c r="F634" s="283">
        <v>1059</v>
      </c>
    </row>
    <row r="635" spans="1:6" s="18" customFormat="1" ht="12.75" x14ac:dyDescent="0.2">
      <c r="A635" s="5" t="s">
        <v>109</v>
      </c>
      <c r="B635" s="251" t="s">
        <v>178</v>
      </c>
      <c r="C635" s="8" t="s">
        <v>194</v>
      </c>
      <c r="D635" s="8" t="s">
        <v>647</v>
      </c>
      <c r="E635" s="251">
        <v>121</v>
      </c>
      <c r="F635" s="283">
        <v>813</v>
      </c>
    </row>
    <row r="636" spans="1:6" s="18" customFormat="1" ht="33.75" x14ac:dyDescent="0.2">
      <c r="A636" s="5" t="s">
        <v>110</v>
      </c>
      <c r="B636" s="251" t="s">
        <v>178</v>
      </c>
      <c r="C636" s="8" t="s">
        <v>194</v>
      </c>
      <c r="D636" s="8" t="s">
        <v>647</v>
      </c>
      <c r="E636" s="251">
        <v>129</v>
      </c>
      <c r="F636" s="283">
        <v>246</v>
      </c>
    </row>
    <row r="637" spans="1:6" s="18" customFormat="1" ht="22.5" x14ac:dyDescent="0.2">
      <c r="A637" s="11" t="s">
        <v>620</v>
      </c>
      <c r="B637" s="251" t="s">
        <v>178</v>
      </c>
      <c r="C637" s="8" t="s">
        <v>194</v>
      </c>
      <c r="D637" s="8" t="s">
        <v>606</v>
      </c>
      <c r="E637" s="251"/>
      <c r="F637" s="283">
        <v>3439</v>
      </c>
    </row>
    <row r="638" spans="1:6" s="18" customFormat="1" ht="33.75" x14ac:dyDescent="0.2">
      <c r="A638" s="1" t="s">
        <v>87</v>
      </c>
      <c r="B638" s="251" t="s">
        <v>178</v>
      </c>
      <c r="C638" s="8" t="s">
        <v>194</v>
      </c>
      <c r="D638" s="8" t="s">
        <v>606</v>
      </c>
      <c r="E638" s="251">
        <v>100</v>
      </c>
      <c r="F638" s="283">
        <v>2541.98</v>
      </c>
    </row>
    <row r="639" spans="1:6" s="18" customFormat="1" ht="12.75" x14ac:dyDescent="0.2">
      <c r="A639" s="1" t="s">
        <v>89</v>
      </c>
      <c r="B639" s="251" t="s">
        <v>178</v>
      </c>
      <c r="C639" s="8" t="s">
        <v>194</v>
      </c>
      <c r="D639" s="8" t="s">
        <v>606</v>
      </c>
      <c r="E639" s="251">
        <v>110</v>
      </c>
      <c r="F639" s="283">
        <v>990</v>
      </c>
    </row>
    <row r="640" spans="1:6" s="18" customFormat="1" ht="12.75" x14ac:dyDescent="0.2">
      <c r="A640" s="1" t="s">
        <v>90</v>
      </c>
      <c r="B640" s="251" t="s">
        <v>178</v>
      </c>
      <c r="C640" s="8" t="s">
        <v>194</v>
      </c>
      <c r="D640" s="8" t="s">
        <v>606</v>
      </c>
      <c r="E640" s="251">
        <v>111</v>
      </c>
      <c r="F640" s="283">
        <v>760</v>
      </c>
    </row>
    <row r="641" spans="1:6" s="18" customFormat="1" ht="22.5" x14ac:dyDescent="0.2">
      <c r="A641" s="5" t="s">
        <v>91</v>
      </c>
      <c r="B641" s="251" t="s">
        <v>178</v>
      </c>
      <c r="C641" s="8" t="s">
        <v>194</v>
      </c>
      <c r="D641" s="8" t="s">
        <v>606</v>
      </c>
      <c r="E641" s="251">
        <v>119</v>
      </c>
      <c r="F641" s="283">
        <v>230</v>
      </c>
    </row>
    <row r="642" spans="1:6" s="18" customFormat="1" ht="12.75" x14ac:dyDescent="0.2">
      <c r="A642" s="5" t="s">
        <v>108</v>
      </c>
      <c r="B642" s="251" t="s">
        <v>178</v>
      </c>
      <c r="C642" s="8" t="s">
        <v>194</v>
      </c>
      <c r="D642" s="8" t="s">
        <v>606</v>
      </c>
      <c r="E642" s="251">
        <v>120</v>
      </c>
      <c r="F642" s="283">
        <v>1551.98</v>
      </c>
    </row>
    <row r="643" spans="1:6" s="18" customFormat="1" ht="12.75" x14ac:dyDescent="0.2">
      <c r="A643" s="5" t="s">
        <v>109</v>
      </c>
      <c r="B643" s="251" t="s">
        <v>178</v>
      </c>
      <c r="C643" s="8" t="s">
        <v>194</v>
      </c>
      <c r="D643" s="8" t="s">
        <v>606</v>
      </c>
      <c r="E643" s="251">
        <v>121</v>
      </c>
      <c r="F643" s="283">
        <v>1042.98</v>
      </c>
    </row>
    <row r="644" spans="1:6" s="309" customFormat="1" ht="22.5" x14ac:dyDescent="0.2">
      <c r="A644" s="11" t="s">
        <v>220</v>
      </c>
      <c r="B644" s="251" t="s">
        <v>178</v>
      </c>
      <c r="C644" s="8" t="s">
        <v>194</v>
      </c>
      <c r="D644" s="8" t="s">
        <v>606</v>
      </c>
      <c r="E644" s="251">
        <v>122</v>
      </c>
      <c r="F644" s="283">
        <v>194</v>
      </c>
    </row>
    <row r="645" spans="1:6" s="18" customFormat="1" ht="33.75" x14ac:dyDescent="0.2">
      <c r="A645" s="5" t="s">
        <v>110</v>
      </c>
      <c r="B645" s="251" t="s">
        <v>178</v>
      </c>
      <c r="C645" s="8" t="s">
        <v>194</v>
      </c>
      <c r="D645" s="8" t="s">
        <v>606</v>
      </c>
      <c r="E645" s="251">
        <v>129</v>
      </c>
      <c r="F645" s="283">
        <v>315</v>
      </c>
    </row>
    <row r="646" spans="1:6" s="18" customFormat="1" ht="12.75" x14ac:dyDescent="0.2">
      <c r="A646" s="1" t="s">
        <v>376</v>
      </c>
      <c r="B646" s="251" t="s">
        <v>178</v>
      </c>
      <c r="C646" s="8" t="s">
        <v>194</v>
      </c>
      <c r="D646" s="8" t="s">
        <v>606</v>
      </c>
      <c r="E646" s="251">
        <v>200</v>
      </c>
      <c r="F646" s="283">
        <v>867.02</v>
      </c>
    </row>
    <row r="647" spans="1:6" s="18" customFormat="1" ht="22.5" x14ac:dyDescent="0.2">
      <c r="A647" s="1" t="s">
        <v>97</v>
      </c>
      <c r="B647" s="251" t="s">
        <v>178</v>
      </c>
      <c r="C647" s="8" t="s">
        <v>194</v>
      </c>
      <c r="D647" s="8" t="s">
        <v>606</v>
      </c>
      <c r="E647" s="251">
        <v>240</v>
      </c>
      <c r="F647" s="283">
        <v>867.02</v>
      </c>
    </row>
    <row r="648" spans="1:6" s="18" customFormat="1" ht="22.5" x14ac:dyDescent="0.2">
      <c r="A648" s="11" t="s">
        <v>111</v>
      </c>
      <c r="B648" s="251" t="s">
        <v>178</v>
      </c>
      <c r="C648" s="8" t="s">
        <v>194</v>
      </c>
      <c r="D648" s="8" t="s">
        <v>606</v>
      </c>
      <c r="E648" s="251">
        <v>242</v>
      </c>
      <c r="F648" s="283">
        <v>246.828</v>
      </c>
    </row>
    <row r="649" spans="1:6" s="18" customFormat="1" ht="12.75" x14ac:dyDescent="0.2">
      <c r="A649" s="11" t="s">
        <v>393</v>
      </c>
      <c r="B649" s="251" t="s">
        <v>178</v>
      </c>
      <c r="C649" s="8" t="s">
        <v>194</v>
      </c>
      <c r="D649" s="8" t="s">
        <v>606</v>
      </c>
      <c r="E649" s="251">
        <v>244</v>
      </c>
      <c r="F649" s="283">
        <v>620.19200000000001</v>
      </c>
    </row>
    <row r="650" spans="1:6" s="309" customFormat="1" ht="12.75" x14ac:dyDescent="0.2">
      <c r="A650" s="11" t="s">
        <v>112</v>
      </c>
      <c r="B650" s="251" t="s">
        <v>178</v>
      </c>
      <c r="C650" s="8" t="s">
        <v>194</v>
      </c>
      <c r="D650" s="8" t="s">
        <v>606</v>
      </c>
      <c r="E650" s="251">
        <v>800</v>
      </c>
      <c r="F650" s="283">
        <v>30</v>
      </c>
    </row>
    <row r="651" spans="1:6" s="309" customFormat="1" ht="12.75" x14ac:dyDescent="0.2">
      <c r="A651" s="11" t="s">
        <v>113</v>
      </c>
      <c r="B651" s="251" t="s">
        <v>178</v>
      </c>
      <c r="C651" s="8" t="s">
        <v>194</v>
      </c>
      <c r="D651" s="8" t="s">
        <v>606</v>
      </c>
      <c r="E651" s="251">
        <v>850</v>
      </c>
      <c r="F651" s="283">
        <v>30</v>
      </c>
    </row>
    <row r="652" spans="1:6" s="309" customFormat="1" ht="12.75" x14ac:dyDescent="0.2">
      <c r="A652" s="11" t="s">
        <v>370</v>
      </c>
      <c r="B652" s="251" t="s">
        <v>178</v>
      </c>
      <c r="C652" s="8" t="s">
        <v>194</v>
      </c>
      <c r="D652" s="8" t="s">
        <v>606</v>
      </c>
      <c r="E652" s="251">
        <v>853</v>
      </c>
      <c r="F652" s="283">
        <v>30</v>
      </c>
    </row>
    <row r="653" spans="1:6" s="18" customFormat="1" ht="21" x14ac:dyDescent="0.2">
      <c r="A653" s="60" t="s">
        <v>383</v>
      </c>
      <c r="B653" s="255" t="s">
        <v>178</v>
      </c>
      <c r="C653" s="255" t="s">
        <v>194</v>
      </c>
      <c r="D653" s="247" t="s">
        <v>308</v>
      </c>
      <c r="E653" s="255" t="s">
        <v>124</v>
      </c>
      <c r="F653" s="278">
        <v>1212</v>
      </c>
    </row>
    <row r="654" spans="1:6" s="18" customFormat="1" ht="33.75" x14ac:dyDescent="0.2">
      <c r="A654" s="1" t="s">
        <v>87</v>
      </c>
      <c r="B654" s="251" t="s">
        <v>178</v>
      </c>
      <c r="C654" s="251" t="s">
        <v>194</v>
      </c>
      <c r="D654" s="8" t="s">
        <v>308</v>
      </c>
      <c r="E654" s="269">
        <v>100</v>
      </c>
      <c r="F654" s="283">
        <v>1078.837</v>
      </c>
    </row>
    <row r="655" spans="1:6" s="18" customFormat="1" ht="12.75" x14ac:dyDescent="0.2">
      <c r="A655" s="1" t="s">
        <v>108</v>
      </c>
      <c r="B655" s="251" t="s">
        <v>178</v>
      </c>
      <c r="C655" s="251" t="s">
        <v>194</v>
      </c>
      <c r="D655" s="8" t="s">
        <v>308</v>
      </c>
      <c r="E655" s="269">
        <v>120</v>
      </c>
      <c r="F655" s="283">
        <v>1078.837</v>
      </c>
    </row>
    <row r="656" spans="1:6" s="18" customFormat="1" ht="12.75" x14ac:dyDescent="0.2">
      <c r="A656" s="5" t="s">
        <v>109</v>
      </c>
      <c r="B656" s="251" t="s">
        <v>178</v>
      </c>
      <c r="C656" s="251" t="s">
        <v>194</v>
      </c>
      <c r="D656" s="8" t="s">
        <v>308</v>
      </c>
      <c r="E656" s="269">
        <v>121</v>
      </c>
      <c r="F656" s="283">
        <v>828.6</v>
      </c>
    </row>
    <row r="657" spans="1:6" s="18" customFormat="1" ht="33.75" x14ac:dyDescent="0.2">
      <c r="A657" s="5" t="s">
        <v>110</v>
      </c>
      <c r="B657" s="251" t="s">
        <v>178</v>
      </c>
      <c r="C657" s="251" t="s">
        <v>194</v>
      </c>
      <c r="D657" s="8" t="s">
        <v>308</v>
      </c>
      <c r="E657" s="251">
        <v>129</v>
      </c>
      <c r="F657" s="283">
        <v>250.23699999999999</v>
      </c>
    </row>
    <row r="658" spans="1:6" s="18" customFormat="1" ht="12.75" x14ac:dyDescent="0.2">
      <c r="A658" s="1" t="s">
        <v>376</v>
      </c>
      <c r="B658" s="251" t="s">
        <v>178</v>
      </c>
      <c r="C658" s="251" t="s">
        <v>194</v>
      </c>
      <c r="D658" s="8" t="s">
        <v>308</v>
      </c>
      <c r="E658" s="251" t="s">
        <v>96</v>
      </c>
      <c r="F658" s="283">
        <v>133.16300000000001</v>
      </c>
    </row>
    <row r="659" spans="1:6" s="18" customFormat="1" ht="22.5" x14ac:dyDescent="0.2">
      <c r="A659" s="1" t="s">
        <v>97</v>
      </c>
      <c r="B659" s="251" t="s">
        <v>178</v>
      </c>
      <c r="C659" s="251" t="s">
        <v>194</v>
      </c>
      <c r="D659" s="8" t="s">
        <v>308</v>
      </c>
      <c r="E659" s="251" t="s">
        <v>98</v>
      </c>
      <c r="F659" s="283">
        <v>133.16300000000001</v>
      </c>
    </row>
    <row r="660" spans="1:6" s="309" customFormat="1" ht="22.5" x14ac:dyDescent="0.2">
      <c r="A660" s="11" t="s">
        <v>111</v>
      </c>
      <c r="B660" s="251" t="s">
        <v>178</v>
      </c>
      <c r="C660" s="251" t="s">
        <v>194</v>
      </c>
      <c r="D660" s="8" t="s">
        <v>308</v>
      </c>
      <c r="E660" s="251">
        <v>242</v>
      </c>
      <c r="F660" s="283">
        <v>50</v>
      </c>
    </row>
    <row r="661" spans="1:6" s="18" customFormat="1" ht="12.75" x14ac:dyDescent="0.2">
      <c r="A661" s="11" t="s">
        <v>393</v>
      </c>
      <c r="B661" s="251" t="s">
        <v>178</v>
      </c>
      <c r="C661" s="251" t="s">
        <v>194</v>
      </c>
      <c r="D661" s="8" t="s">
        <v>308</v>
      </c>
      <c r="E661" s="251" t="s">
        <v>100</v>
      </c>
      <c r="F661" s="283">
        <v>83.162999999999997</v>
      </c>
    </row>
    <row r="662" spans="1:6" s="18" customFormat="1" ht="12.75" x14ac:dyDescent="0.2">
      <c r="A662" s="38" t="s">
        <v>71</v>
      </c>
      <c r="B662" s="247" t="s">
        <v>72</v>
      </c>
      <c r="C662" s="276"/>
      <c r="D662" s="276"/>
      <c r="E662" s="275"/>
      <c r="F662" s="278">
        <v>103271.82378999999</v>
      </c>
    </row>
    <row r="663" spans="1:6" s="18" customFormat="1" ht="12.75" x14ac:dyDescent="0.2">
      <c r="A663" s="3" t="s">
        <v>73</v>
      </c>
      <c r="B663" s="247" t="s">
        <v>72</v>
      </c>
      <c r="C663" s="247" t="s">
        <v>74</v>
      </c>
      <c r="D663" s="247"/>
      <c r="E663" s="255"/>
      <c r="F663" s="278">
        <v>55577.141789999994</v>
      </c>
    </row>
    <row r="664" spans="1:6" s="18" customFormat="1" ht="12.75" x14ac:dyDescent="0.2">
      <c r="A664" s="3" t="s">
        <v>618</v>
      </c>
      <c r="B664" s="247" t="s">
        <v>72</v>
      </c>
      <c r="C664" s="247" t="s">
        <v>74</v>
      </c>
      <c r="D664" s="247" t="s">
        <v>75</v>
      </c>
      <c r="E664" s="255"/>
      <c r="F664" s="278">
        <v>55577.141789999994</v>
      </c>
    </row>
    <row r="665" spans="1:6" s="18" customFormat="1" ht="12.75" x14ac:dyDescent="0.2">
      <c r="A665" s="53" t="s">
        <v>76</v>
      </c>
      <c r="B665" s="281" t="s">
        <v>72</v>
      </c>
      <c r="C665" s="281" t="s">
        <v>74</v>
      </c>
      <c r="D665" s="281" t="s">
        <v>77</v>
      </c>
      <c r="E665" s="280"/>
      <c r="F665" s="282">
        <v>20145.277999999998</v>
      </c>
    </row>
    <row r="666" spans="1:6" s="18" customFormat="1" ht="22.5" x14ac:dyDescent="0.2">
      <c r="A666" s="5" t="s">
        <v>399</v>
      </c>
      <c r="B666" s="8" t="s">
        <v>72</v>
      </c>
      <c r="C666" s="8" t="s">
        <v>74</v>
      </c>
      <c r="D666" s="8" t="s">
        <v>438</v>
      </c>
      <c r="E666" s="251"/>
      <c r="F666" s="283">
        <v>20145.277999999998</v>
      </c>
    </row>
    <row r="667" spans="1:6" s="18" customFormat="1" ht="22.5" x14ac:dyDescent="0.2">
      <c r="A667" s="1" t="s">
        <v>78</v>
      </c>
      <c r="B667" s="251" t="s">
        <v>72</v>
      </c>
      <c r="C667" s="8" t="s">
        <v>74</v>
      </c>
      <c r="D667" s="8" t="s">
        <v>438</v>
      </c>
      <c r="E667" s="251" t="s">
        <v>79</v>
      </c>
      <c r="F667" s="283">
        <v>20145.277999999998</v>
      </c>
    </row>
    <row r="668" spans="1:6" s="18" customFormat="1" ht="12.75" x14ac:dyDescent="0.2">
      <c r="A668" s="1" t="s">
        <v>80</v>
      </c>
      <c r="B668" s="251" t="s">
        <v>72</v>
      </c>
      <c r="C668" s="8" t="s">
        <v>74</v>
      </c>
      <c r="D668" s="8" t="s">
        <v>438</v>
      </c>
      <c r="E668" s="251" t="s">
        <v>81</v>
      </c>
      <c r="F668" s="283">
        <v>20145.277999999998</v>
      </c>
    </row>
    <row r="669" spans="1:6" s="18" customFormat="1" ht="33.75" x14ac:dyDescent="0.2">
      <c r="A669" s="1" t="s">
        <v>82</v>
      </c>
      <c r="B669" s="251" t="s">
        <v>72</v>
      </c>
      <c r="C669" s="8" t="s">
        <v>74</v>
      </c>
      <c r="D669" s="8" t="s">
        <v>438</v>
      </c>
      <c r="E669" s="251" t="s">
        <v>83</v>
      </c>
      <c r="F669" s="283">
        <v>20145.277999999998</v>
      </c>
    </row>
    <row r="670" spans="1:6" s="18" customFormat="1" ht="12.75" hidden="1" x14ac:dyDescent="0.2">
      <c r="A670" s="1" t="s">
        <v>584</v>
      </c>
      <c r="B670" s="8" t="s">
        <v>72</v>
      </c>
      <c r="C670" s="8" t="s">
        <v>74</v>
      </c>
      <c r="D670" s="8" t="s">
        <v>583</v>
      </c>
      <c r="E670" s="251"/>
      <c r="F670" s="283">
        <v>0</v>
      </c>
    </row>
    <row r="671" spans="1:6" s="18" customFormat="1" ht="22.5" hidden="1" x14ac:dyDescent="0.2">
      <c r="A671" s="1" t="s">
        <v>78</v>
      </c>
      <c r="B671" s="8" t="s">
        <v>72</v>
      </c>
      <c r="C671" s="8" t="s">
        <v>74</v>
      </c>
      <c r="D671" s="8" t="s">
        <v>583</v>
      </c>
      <c r="E671" s="251" t="s">
        <v>79</v>
      </c>
      <c r="F671" s="283">
        <v>0</v>
      </c>
    </row>
    <row r="672" spans="1:6" s="18" customFormat="1" ht="12.75" hidden="1" x14ac:dyDescent="0.2">
      <c r="A672" s="1" t="s">
        <v>80</v>
      </c>
      <c r="B672" s="8" t="s">
        <v>72</v>
      </c>
      <c r="C672" s="8" t="s">
        <v>74</v>
      </c>
      <c r="D672" s="8" t="s">
        <v>583</v>
      </c>
      <c r="E672" s="251" t="s">
        <v>81</v>
      </c>
      <c r="F672" s="283">
        <v>0</v>
      </c>
    </row>
    <row r="673" spans="1:6" s="18" customFormat="1" ht="33.75" hidden="1" x14ac:dyDescent="0.2">
      <c r="A673" s="1" t="s">
        <v>82</v>
      </c>
      <c r="B673" s="8" t="s">
        <v>72</v>
      </c>
      <c r="C673" s="8" t="s">
        <v>74</v>
      </c>
      <c r="D673" s="8" t="s">
        <v>583</v>
      </c>
      <c r="E673" s="251">
        <v>611</v>
      </c>
      <c r="F673" s="283">
        <v>0</v>
      </c>
    </row>
    <row r="674" spans="1:6" s="18" customFormat="1" ht="22.5" hidden="1" x14ac:dyDescent="0.2">
      <c r="A674" s="1" t="s">
        <v>78</v>
      </c>
      <c r="B674" s="8" t="s">
        <v>72</v>
      </c>
      <c r="C674" s="8" t="s">
        <v>74</v>
      </c>
      <c r="D674" s="8" t="s">
        <v>679</v>
      </c>
      <c r="E674" s="251"/>
      <c r="F674" s="283">
        <v>0</v>
      </c>
    </row>
    <row r="675" spans="1:6" s="18" customFormat="1" ht="12.75" hidden="1" x14ac:dyDescent="0.2">
      <c r="A675" s="1" t="s">
        <v>80</v>
      </c>
      <c r="B675" s="8" t="s">
        <v>72</v>
      </c>
      <c r="C675" s="8" t="s">
        <v>74</v>
      </c>
      <c r="D675" s="8" t="s">
        <v>679</v>
      </c>
      <c r="E675" s="251">
        <v>600</v>
      </c>
      <c r="F675" s="283">
        <v>0</v>
      </c>
    </row>
    <row r="676" spans="1:6" s="18" customFormat="1" ht="33.75" hidden="1" x14ac:dyDescent="0.2">
      <c r="A676" s="1" t="s">
        <v>82</v>
      </c>
      <c r="B676" s="8" t="s">
        <v>72</v>
      </c>
      <c r="C676" s="8" t="s">
        <v>74</v>
      </c>
      <c r="D676" s="8" t="s">
        <v>679</v>
      </c>
      <c r="E676" s="251">
        <v>610</v>
      </c>
      <c r="F676" s="283">
        <v>0</v>
      </c>
    </row>
    <row r="677" spans="1:6" s="18" customFormat="1" ht="12.75" hidden="1" x14ac:dyDescent="0.2">
      <c r="A677" s="1"/>
      <c r="B677" s="8" t="s">
        <v>72</v>
      </c>
      <c r="C677" s="8" t="s">
        <v>74</v>
      </c>
      <c r="D677" s="8" t="s">
        <v>679</v>
      </c>
      <c r="E677" s="251">
        <v>611</v>
      </c>
      <c r="F677" s="283">
        <v>0</v>
      </c>
    </row>
    <row r="678" spans="1:6" s="18" customFormat="1" ht="22.5" x14ac:dyDescent="0.2">
      <c r="A678" s="1" t="s">
        <v>84</v>
      </c>
      <c r="B678" s="8" t="s">
        <v>72</v>
      </c>
      <c r="C678" s="8" t="s">
        <v>74</v>
      </c>
      <c r="D678" s="8" t="s">
        <v>85</v>
      </c>
      <c r="E678" s="251"/>
      <c r="F678" s="283">
        <v>34008.663789999999</v>
      </c>
    </row>
    <row r="679" spans="1:6" s="18" customFormat="1" ht="33.75" x14ac:dyDescent="0.2">
      <c r="A679" s="5" t="s">
        <v>400</v>
      </c>
      <c r="B679" s="8" t="s">
        <v>72</v>
      </c>
      <c r="C679" s="8" t="s">
        <v>74</v>
      </c>
      <c r="D679" s="8" t="s">
        <v>86</v>
      </c>
      <c r="E679" s="251"/>
      <c r="F679" s="283">
        <v>30978.363789999999</v>
      </c>
    </row>
    <row r="680" spans="1:6" s="18" customFormat="1" ht="22.5" x14ac:dyDescent="0.2">
      <c r="A680" s="1" t="s">
        <v>78</v>
      </c>
      <c r="B680" s="251" t="s">
        <v>72</v>
      </c>
      <c r="C680" s="8" t="s">
        <v>74</v>
      </c>
      <c r="D680" s="8" t="s">
        <v>86</v>
      </c>
      <c r="E680" s="251" t="s">
        <v>79</v>
      </c>
      <c r="F680" s="283">
        <v>30978.363789999999</v>
      </c>
    </row>
    <row r="681" spans="1:6" s="18" customFormat="1" ht="12.75" x14ac:dyDescent="0.2">
      <c r="A681" s="1" t="s">
        <v>80</v>
      </c>
      <c r="B681" s="251" t="s">
        <v>72</v>
      </c>
      <c r="C681" s="8" t="s">
        <v>74</v>
      </c>
      <c r="D681" s="8" t="s">
        <v>86</v>
      </c>
      <c r="E681" s="251" t="s">
        <v>81</v>
      </c>
      <c r="F681" s="283">
        <v>30978.363789999999</v>
      </c>
    </row>
    <row r="682" spans="1:6" s="18" customFormat="1" ht="33.75" x14ac:dyDescent="0.2">
      <c r="A682" s="1" t="s">
        <v>82</v>
      </c>
      <c r="B682" s="251" t="s">
        <v>72</v>
      </c>
      <c r="C682" s="8" t="s">
        <v>74</v>
      </c>
      <c r="D682" s="8" t="s">
        <v>86</v>
      </c>
      <c r="E682" s="251" t="s">
        <v>83</v>
      </c>
      <c r="F682" s="283">
        <v>30978.363789999999</v>
      </c>
    </row>
    <row r="683" spans="1:6" s="18" customFormat="1" ht="22.5" x14ac:dyDescent="0.2">
      <c r="A683" s="1" t="s">
        <v>922</v>
      </c>
      <c r="B683" s="251" t="s">
        <v>72</v>
      </c>
      <c r="C683" s="8" t="s">
        <v>74</v>
      </c>
      <c r="D683" s="8" t="s">
        <v>962</v>
      </c>
      <c r="E683" s="251"/>
      <c r="F683" s="193">
        <v>3030.3</v>
      </c>
    </row>
    <row r="684" spans="1:6" s="18" customFormat="1" ht="22.5" x14ac:dyDescent="0.2">
      <c r="A684" s="1" t="s">
        <v>78</v>
      </c>
      <c r="B684" s="251" t="s">
        <v>72</v>
      </c>
      <c r="C684" s="8" t="s">
        <v>74</v>
      </c>
      <c r="D684" s="8" t="s">
        <v>962</v>
      </c>
      <c r="E684" s="251" t="s">
        <v>79</v>
      </c>
      <c r="F684" s="193">
        <v>3030.3</v>
      </c>
    </row>
    <row r="685" spans="1:6" s="18" customFormat="1" ht="12.75" x14ac:dyDescent="0.2">
      <c r="A685" s="1" t="s">
        <v>80</v>
      </c>
      <c r="B685" s="251" t="s">
        <v>72</v>
      </c>
      <c r="C685" s="8" t="s">
        <v>74</v>
      </c>
      <c r="D685" s="8" t="s">
        <v>962</v>
      </c>
      <c r="E685" s="251" t="s">
        <v>81</v>
      </c>
      <c r="F685" s="193">
        <v>3030.3</v>
      </c>
    </row>
    <row r="686" spans="1:6" s="18" customFormat="1" ht="12.75" x14ac:dyDescent="0.2">
      <c r="A686" s="1" t="s">
        <v>446</v>
      </c>
      <c r="B686" s="251" t="s">
        <v>72</v>
      </c>
      <c r="C686" s="8" t="s">
        <v>74</v>
      </c>
      <c r="D686" s="8" t="s">
        <v>962</v>
      </c>
      <c r="E686" s="251">
        <v>612</v>
      </c>
      <c r="F686" s="193">
        <v>3030.3</v>
      </c>
    </row>
    <row r="687" spans="1:6" s="18" customFormat="1" ht="22.5" hidden="1" x14ac:dyDescent="0.2">
      <c r="A687" s="1" t="s">
        <v>675</v>
      </c>
      <c r="B687" s="251" t="s">
        <v>72</v>
      </c>
      <c r="C687" s="8" t="s">
        <v>74</v>
      </c>
      <c r="D687" s="8" t="s">
        <v>680</v>
      </c>
      <c r="E687" s="251"/>
      <c r="F687" s="283"/>
    </row>
    <row r="688" spans="1:6" s="18" customFormat="1" ht="22.5" hidden="1" x14ac:dyDescent="0.2">
      <c r="A688" s="1" t="s">
        <v>78</v>
      </c>
      <c r="B688" s="251" t="s">
        <v>72</v>
      </c>
      <c r="C688" s="8" t="s">
        <v>74</v>
      </c>
      <c r="D688" s="8" t="s">
        <v>680</v>
      </c>
      <c r="E688" s="251">
        <v>600</v>
      </c>
      <c r="F688" s="283"/>
    </row>
    <row r="689" spans="1:6" s="18" customFormat="1" ht="12.75" hidden="1" x14ac:dyDescent="0.2">
      <c r="A689" s="1" t="s">
        <v>80</v>
      </c>
      <c r="B689" s="251" t="s">
        <v>72</v>
      </c>
      <c r="C689" s="8" t="s">
        <v>74</v>
      </c>
      <c r="D689" s="8" t="s">
        <v>680</v>
      </c>
      <c r="E689" s="251">
        <v>610</v>
      </c>
      <c r="F689" s="283"/>
    </row>
    <row r="690" spans="1:6" s="18" customFormat="1" ht="33.75" hidden="1" x14ac:dyDescent="0.2">
      <c r="A690" s="1" t="s">
        <v>82</v>
      </c>
      <c r="B690" s="251" t="s">
        <v>72</v>
      </c>
      <c r="C690" s="8" t="s">
        <v>74</v>
      </c>
      <c r="D690" s="8" t="s">
        <v>680</v>
      </c>
      <c r="E690" s="251">
        <v>611</v>
      </c>
      <c r="F690" s="283">
        <v>0</v>
      </c>
    </row>
    <row r="691" spans="1:6" s="18" customFormat="1" ht="12.75" x14ac:dyDescent="0.2">
      <c r="A691" s="1" t="s">
        <v>92</v>
      </c>
      <c r="B691" s="8" t="s">
        <v>72</v>
      </c>
      <c r="C691" s="8" t="s">
        <v>74</v>
      </c>
      <c r="D691" s="8" t="s">
        <v>93</v>
      </c>
      <c r="E691" s="251"/>
      <c r="F691" s="283">
        <v>1223.2</v>
      </c>
    </row>
    <row r="692" spans="1:6" s="18" customFormat="1" ht="22.5" x14ac:dyDescent="0.2">
      <c r="A692" s="1" t="s">
        <v>94</v>
      </c>
      <c r="B692" s="8" t="s">
        <v>72</v>
      </c>
      <c r="C692" s="8" t="s">
        <v>74</v>
      </c>
      <c r="D692" s="8" t="s">
        <v>95</v>
      </c>
      <c r="E692" s="251"/>
      <c r="F692" s="283">
        <v>1223.2</v>
      </c>
    </row>
    <row r="693" spans="1:6" s="77" customFormat="1" ht="33.75" x14ac:dyDescent="0.2">
      <c r="A693" s="1" t="s">
        <v>87</v>
      </c>
      <c r="B693" s="8" t="s">
        <v>72</v>
      </c>
      <c r="C693" s="8" t="s">
        <v>74</v>
      </c>
      <c r="D693" s="8" t="s">
        <v>95</v>
      </c>
      <c r="E693" s="251">
        <v>100</v>
      </c>
      <c r="F693" s="283">
        <v>50</v>
      </c>
    </row>
    <row r="694" spans="1:6" s="18" customFormat="1" ht="12.75" x14ac:dyDescent="0.2">
      <c r="A694" s="1" t="s">
        <v>89</v>
      </c>
      <c r="B694" s="8" t="s">
        <v>72</v>
      </c>
      <c r="C694" s="8" t="s">
        <v>74</v>
      </c>
      <c r="D694" s="8" t="s">
        <v>95</v>
      </c>
      <c r="E694" s="251">
        <v>110</v>
      </c>
      <c r="F694" s="283">
        <v>50</v>
      </c>
    </row>
    <row r="695" spans="1:6" s="18" customFormat="1" ht="12.75" x14ac:dyDescent="0.2">
      <c r="A695" s="1" t="s">
        <v>371</v>
      </c>
      <c r="B695" s="8" t="s">
        <v>72</v>
      </c>
      <c r="C695" s="8" t="s">
        <v>74</v>
      </c>
      <c r="D695" s="8" t="s">
        <v>95</v>
      </c>
      <c r="E695" s="251">
        <v>112</v>
      </c>
      <c r="F695" s="283">
        <v>50</v>
      </c>
    </row>
    <row r="696" spans="1:6" s="18" customFormat="1" ht="12.75" x14ac:dyDescent="0.2">
      <c r="A696" s="1" t="s">
        <v>376</v>
      </c>
      <c r="B696" s="8" t="s">
        <v>72</v>
      </c>
      <c r="C696" s="8" t="s">
        <v>74</v>
      </c>
      <c r="D696" s="8" t="s">
        <v>95</v>
      </c>
      <c r="E696" s="251" t="s">
        <v>96</v>
      </c>
      <c r="F696" s="283">
        <v>1023.2</v>
      </c>
    </row>
    <row r="697" spans="1:6" s="18" customFormat="1" ht="22.5" x14ac:dyDescent="0.2">
      <c r="A697" s="1" t="s">
        <v>97</v>
      </c>
      <c r="B697" s="8" t="s">
        <v>72</v>
      </c>
      <c r="C697" s="8" t="s">
        <v>74</v>
      </c>
      <c r="D697" s="8" t="s">
        <v>95</v>
      </c>
      <c r="E697" s="251" t="s">
        <v>98</v>
      </c>
      <c r="F697" s="283">
        <v>1023.2</v>
      </c>
    </row>
    <row r="698" spans="1:6" s="18" customFormat="1" ht="12.75" x14ac:dyDescent="0.2">
      <c r="A698" s="11" t="s">
        <v>393</v>
      </c>
      <c r="B698" s="8" t="s">
        <v>72</v>
      </c>
      <c r="C698" s="8" t="s">
        <v>74</v>
      </c>
      <c r="D698" s="8" t="s">
        <v>95</v>
      </c>
      <c r="E698" s="251" t="s">
        <v>100</v>
      </c>
      <c r="F698" s="283">
        <v>1023.2</v>
      </c>
    </row>
    <row r="699" spans="1:6" s="18" customFormat="1" ht="12.75" x14ac:dyDescent="0.2">
      <c r="A699" s="11" t="s">
        <v>136</v>
      </c>
      <c r="B699" s="8" t="s">
        <v>72</v>
      </c>
      <c r="C699" s="8" t="s">
        <v>74</v>
      </c>
      <c r="D699" s="8" t="s">
        <v>95</v>
      </c>
      <c r="E699" s="251">
        <v>300</v>
      </c>
      <c r="F699" s="283">
        <v>150</v>
      </c>
    </row>
    <row r="700" spans="1:6" s="18" customFormat="1" ht="12.75" x14ac:dyDescent="0.2">
      <c r="A700" s="11" t="s">
        <v>204</v>
      </c>
      <c r="B700" s="8" t="s">
        <v>72</v>
      </c>
      <c r="C700" s="8" t="s">
        <v>74</v>
      </c>
      <c r="D700" s="8" t="s">
        <v>95</v>
      </c>
      <c r="E700" s="251">
        <v>350</v>
      </c>
      <c r="F700" s="283">
        <v>150</v>
      </c>
    </row>
    <row r="701" spans="1:6" s="18" customFormat="1" ht="12.75" x14ac:dyDescent="0.2">
      <c r="A701" s="11" t="s">
        <v>102</v>
      </c>
      <c r="B701" s="8" t="s">
        <v>72</v>
      </c>
      <c r="C701" s="8" t="s">
        <v>74</v>
      </c>
      <c r="D701" s="8" t="s">
        <v>405</v>
      </c>
      <c r="E701" s="251"/>
      <c r="F701" s="283">
        <v>200</v>
      </c>
    </row>
    <row r="702" spans="1:6" s="18" customFormat="1" ht="22.5" x14ac:dyDescent="0.2">
      <c r="A702" s="1" t="s">
        <v>78</v>
      </c>
      <c r="B702" s="8" t="s">
        <v>72</v>
      </c>
      <c r="C702" s="8" t="s">
        <v>74</v>
      </c>
      <c r="D702" s="8" t="s">
        <v>405</v>
      </c>
      <c r="E702" s="251">
        <v>600</v>
      </c>
      <c r="F702" s="283">
        <v>200</v>
      </c>
    </row>
    <row r="703" spans="1:6" s="18" customFormat="1" ht="12.75" x14ac:dyDescent="0.2">
      <c r="A703" s="1" t="s">
        <v>80</v>
      </c>
      <c r="B703" s="8" t="s">
        <v>72</v>
      </c>
      <c r="C703" s="8" t="s">
        <v>74</v>
      </c>
      <c r="D703" s="8" t="s">
        <v>405</v>
      </c>
      <c r="E703" s="251">
        <v>610</v>
      </c>
      <c r="F703" s="283">
        <v>200</v>
      </c>
    </row>
    <row r="704" spans="1:6" s="18" customFormat="1" ht="33.75" x14ac:dyDescent="0.2">
      <c r="A704" s="1" t="s">
        <v>82</v>
      </c>
      <c r="B704" s="8" t="s">
        <v>72</v>
      </c>
      <c r="C704" s="8" t="s">
        <v>74</v>
      </c>
      <c r="D704" s="8" t="s">
        <v>405</v>
      </c>
      <c r="E704" s="251">
        <v>611</v>
      </c>
      <c r="F704" s="283">
        <v>200</v>
      </c>
    </row>
    <row r="705" spans="1:6" s="18" customFormat="1" ht="22.5" hidden="1" x14ac:dyDescent="0.2">
      <c r="A705" s="1" t="s">
        <v>678</v>
      </c>
      <c r="B705" s="8" t="s">
        <v>72</v>
      </c>
      <c r="C705" s="8" t="s">
        <v>74</v>
      </c>
      <c r="D705" s="8" t="s">
        <v>940</v>
      </c>
      <c r="E705" s="251"/>
      <c r="F705" s="283">
        <v>0</v>
      </c>
    </row>
    <row r="706" spans="1:6" s="18" customFormat="1" ht="22.5" hidden="1" x14ac:dyDescent="0.2">
      <c r="A706" s="1" t="s">
        <v>78</v>
      </c>
      <c r="B706" s="8" t="s">
        <v>72</v>
      </c>
      <c r="C706" s="8" t="s">
        <v>74</v>
      </c>
      <c r="D706" s="8" t="s">
        <v>940</v>
      </c>
      <c r="E706" s="251">
        <v>600</v>
      </c>
      <c r="F706" s="283">
        <v>0</v>
      </c>
    </row>
    <row r="707" spans="1:6" s="18" customFormat="1" ht="12.75" hidden="1" x14ac:dyDescent="0.2">
      <c r="A707" s="1" t="s">
        <v>80</v>
      </c>
      <c r="B707" s="8" t="s">
        <v>72</v>
      </c>
      <c r="C707" s="8" t="s">
        <v>74</v>
      </c>
      <c r="D707" s="8" t="s">
        <v>940</v>
      </c>
      <c r="E707" s="251">
        <v>610</v>
      </c>
      <c r="F707" s="283">
        <v>0</v>
      </c>
    </row>
    <row r="708" spans="1:6" s="18" customFormat="1" ht="12.75" hidden="1" x14ac:dyDescent="0.2">
      <c r="A708" s="1" t="s">
        <v>446</v>
      </c>
      <c r="B708" s="8" t="s">
        <v>72</v>
      </c>
      <c r="C708" s="8" t="s">
        <v>74</v>
      </c>
      <c r="D708" s="8" t="s">
        <v>940</v>
      </c>
      <c r="E708" s="251">
        <v>612</v>
      </c>
      <c r="F708" s="283">
        <v>0</v>
      </c>
    </row>
    <row r="709" spans="1:6" s="188" customFormat="1" ht="12.75" x14ac:dyDescent="0.2">
      <c r="A709" s="3" t="s">
        <v>103</v>
      </c>
      <c r="B709" s="255" t="s">
        <v>72</v>
      </c>
      <c r="C709" s="247" t="s">
        <v>104</v>
      </c>
      <c r="D709" s="247"/>
      <c r="E709" s="255"/>
      <c r="F709" s="278">
        <v>47694.682000000001</v>
      </c>
    </row>
    <row r="710" spans="1:6" s="188" customFormat="1" ht="22.5" x14ac:dyDescent="0.2">
      <c r="A710" s="1" t="s">
        <v>485</v>
      </c>
      <c r="B710" s="251" t="s">
        <v>72</v>
      </c>
      <c r="C710" s="8" t="s">
        <v>104</v>
      </c>
      <c r="D710" s="8" t="s">
        <v>560</v>
      </c>
      <c r="E710" s="251"/>
      <c r="F710" s="283">
        <v>3151</v>
      </c>
    </row>
    <row r="711" spans="1:6" s="188" customFormat="1" ht="22.5" x14ac:dyDescent="0.2">
      <c r="A711" s="1" t="s">
        <v>78</v>
      </c>
      <c r="B711" s="251" t="s">
        <v>72</v>
      </c>
      <c r="C711" s="8" t="s">
        <v>104</v>
      </c>
      <c r="D711" s="8" t="s">
        <v>560</v>
      </c>
      <c r="E711" s="251">
        <v>600</v>
      </c>
      <c r="F711" s="283">
        <v>3151</v>
      </c>
    </row>
    <row r="712" spans="1:6" s="188" customFormat="1" ht="12.75" x14ac:dyDescent="0.2">
      <c r="A712" s="1" t="s">
        <v>80</v>
      </c>
      <c r="B712" s="251" t="s">
        <v>72</v>
      </c>
      <c r="C712" s="8" t="s">
        <v>104</v>
      </c>
      <c r="D712" s="8" t="s">
        <v>560</v>
      </c>
      <c r="E712" s="251">
        <v>610</v>
      </c>
      <c r="F712" s="283">
        <v>3151</v>
      </c>
    </row>
    <row r="713" spans="1:6" s="188" customFormat="1" ht="33.75" x14ac:dyDescent="0.2">
      <c r="A713" s="1" t="s">
        <v>82</v>
      </c>
      <c r="B713" s="251" t="s">
        <v>72</v>
      </c>
      <c r="C713" s="8" t="s">
        <v>104</v>
      </c>
      <c r="D713" s="8" t="s">
        <v>560</v>
      </c>
      <c r="E713" s="251">
        <v>611</v>
      </c>
      <c r="F713" s="283">
        <v>3151</v>
      </c>
    </row>
    <row r="714" spans="1:6" s="18" customFormat="1" ht="12.75" x14ac:dyDescent="0.2">
      <c r="A714" s="1" t="s">
        <v>92</v>
      </c>
      <c r="B714" s="8" t="s">
        <v>72</v>
      </c>
      <c r="C714" s="8" t="s">
        <v>104</v>
      </c>
      <c r="D714" s="8" t="s">
        <v>93</v>
      </c>
      <c r="E714" s="251"/>
      <c r="F714" s="283">
        <v>43843.682000000001</v>
      </c>
    </row>
    <row r="715" spans="1:6" s="18" customFormat="1" ht="22.5" x14ac:dyDescent="0.2">
      <c r="A715" s="53" t="s">
        <v>105</v>
      </c>
      <c r="B715" s="280" t="s">
        <v>72</v>
      </c>
      <c r="C715" s="281" t="s">
        <v>104</v>
      </c>
      <c r="D715" s="281" t="s">
        <v>106</v>
      </c>
      <c r="E715" s="280"/>
      <c r="F715" s="282">
        <v>1220</v>
      </c>
    </row>
    <row r="716" spans="1:6" s="18" customFormat="1" ht="33.75" x14ac:dyDescent="0.2">
      <c r="A716" s="1" t="s">
        <v>87</v>
      </c>
      <c r="B716" s="251" t="s">
        <v>72</v>
      </c>
      <c r="C716" s="8" t="s">
        <v>104</v>
      </c>
      <c r="D716" s="8" t="s">
        <v>107</v>
      </c>
      <c r="E716" s="251">
        <v>100</v>
      </c>
      <c r="F716" s="283">
        <v>1220</v>
      </c>
    </row>
    <row r="717" spans="1:6" s="20" customFormat="1" ht="12" x14ac:dyDescent="0.2">
      <c r="A717" s="1" t="s">
        <v>108</v>
      </c>
      <c r="B717" s="251" t="s">
        <v>72</v>
      </c>
      <c r="C717" s="8" t="s">
        <v>104</v>
      </c>
      <c r="D717" s="8" t="s">
        <v>107</v>
      </c>
      <c r="E717" s="251">
        <v>120</v>
      </c>
      <c r="F717" s="283">
        <v>1220</v>
      </c>
    </row>
    <row r="718" spans="1:6" s="20" customFormat="1" ht="12" x14ac:dyDescent="0.2">
      <c r="A718" s="5" t="s">
        <v>109</v>
      </c>
      <c r="B718" s="251" t="s">
        <v>72</v>
      </c>
      <c r="C718" s="8" t="s">
        <v>104</v>
      </c>
      <c r="D718" s="8" t="s">
        <v>107</v>
      </c>
      <c r="E718" s="251">
        <v>121</v>
      </c>
      <c r="F718" s="283">
        <v>937</v>
      </c>
    </row>
    <row r="719" spans="1:6" s="20" customFormat="1" ht="33.75" x14ac:dyDescent="0.2">
      <c r="A719" s="5" t="s">
        <v>110</v>
      </c>
      <c r="B719" s="251" t="s">
        <v>72</v>
      </c>
      <c r="C719" s="8" t="s">
        <v>104</v>
      </c>
      <c r="D719" s="8" t="s">
        <v>107</v>
      </c>
      <c r="E719" s="251">
        <v>129</v>
      </c>
      <c r="F719" s="283">
        <v>283</v>
      </c>
    </row>
    <row r="720" spans="1:6" s="20" customFormat="1" ht="22.5" hidden="1" x14ac:dyDescent="0.2">
      <c r="A720" s="5" t="s">
        <v>675</v>
      </c>
      <c r="B720" s="251" t="s">
        <v>72</v>
      </c>
      <c r="C720" s="8" t="s">
        <v>104</v>
      </c>
      <c r="D720" s="8" t="s">
        <v>677</v>
      </c>
      <c r="E720" s="251"/>
      <c r="F720" s="283">
        <v>0</v>
      </c>
    </row>
    <row r="721" spans="1:6" s="20" customFormat="1" ht="33.75" hidden="1" x14ac:dyDescent="0.2">
      <c r="A721" s="1" t="s">
        <v>87</v>
      </c>
      <c r="B721" s="251" t="s">
        <v>72</v>
      </c>
      <c r="C721" s="8" t="s">
        <v>104</v>
      </c>
      <c r="D721" s="8" t="s">
        <v>677</v>
      </c>
      <c r="E721" s="251">
        <v>100</v>
      </c>
      <c r="F721" s="283">
        <v>0</v>
      </c>
    </row>
    <row r="722" spans="1:6" s="20" customFormat="1" ht="12" hidden="1" x14ac:dyDescent="0.2">
      <c r="A722" s="1" t="s">
        <v>108</v>
      </c>
      <c r="B722" s="251" t="s">
        <v>72</v>
      </c>
      <c r="C722" s="8" t="s">
        <v>104</v>
      </c>
      <c r="D722" s="8" t="s">
        <v>677</v>
      </c>
      <c r="E722" s="251">
        <v>120</v>
      </c>
      <c r="F722" s="283">
        <v>0</v>
      </c>
    </row>
    <row r="723" spans="1:6" s="20" customFormat="1" ht="12" hidden="1" x14ac:dyDescent="0.2">
      <c r="A723" s="5" t="s">
        <v>109</v>
      </c>
      <c r="B723" s="251" t="s">
        <v>72</v>
      </c>
      <c r="C723" s="8" t="s">
        <v>104</v>
      </c>
      <c r="D723" s="8" t="s">
        <v>677</v>
      </c>
      <c r="E723" s="251">
        <v>121</v>
      </c>
      <c r="F723" s="283">
        <v>0</v>
      </c>
    </row>
    <row r="724" spans="1:6" s="20" customFormat="1" ht="33.75" hidden="1" x14ac:dyDescent="0.2">
      <c r="A724" s="5" t="s">
        <v>110</v>
      </c>
      <c r="B724" s="251" t="s">
        <v>72</v>
      </c>
      <c r="C724" s="8" t="s">
        <v>104</v>
      </c>
      <c r="D724" s="8" t="s">
        <v>677</v>
      </c>
      <c r="E724" s="251">
        <v>129</v>
      </c>
      <c r="F724" s="283">
        <v>0</v>
      </c>
    </row>
    <row r="725" spans="1:6" s="20" customFormat="1" ht="22.5" x14ac:dyDescent="0.2">
      <c r="A725" s="53" t="s">
        <v>94</v>
      </c>
      <c r="B725" s="280" t="s">
        <v>72</v>
      </c>
      <c r="C725" s="281" t="s">
        <v>104</v>
      </c>
      <c r="D725" s="281" t="s">
        <v>117</v>
      </c>
      <c r="E725" s="280"/>
      <c r="F725" s="282">
        <v>42623.682000000001</v>
      </c>
    </row>
    <row r="726" spans="1:6" s="20" customFormat="1" ht="33.75" x14ac:dyDescent="0.2">
      <c r="A726" s="1" t="s">
        <v>87</v>
      </c>
      <c r="B726" s="251" t="s">
        <v>72</v>
      </c>
      <c r="C726" s="8" t="s">
        <v>104</v>
      </c>
      <c r="D726" s="8" t="s">
        <v>118</v>
      </c>
      <c r="E726" s="251">
        <v>100</v>
      </c>
      <c r="F726" s="283">
        <v>41589</v>
      </c>
    </row>
    <row r="727" spans="1:6" s="20" customFormat="1" ht="12" x14ac:dyDescent="0.2">
      <c r="A727" s="1" t="s">
        <v>89</v>
      </c>
      <c r="B727" s="251" t="s">
        <v>72</v>
      </c>
      <c r="C727" s="8" t="s">
        <v>104</v>
      </c>
      <c r="D727" s="8" t="s">
        <v>118</v>
      </c>
      <c r="E727" s="251">
        <v>110</v>
      </c>
      <c r="F727" s="283">
        <v>41589</v>
      </c>
    </row>
    <row r="728" spans="1:6" s="20" customFormat="1" ht="12" x14ac:dyDescent="0.2">
      <c r="A728" s="1" t="s">
        <v>90</v>
      </c>
      <c r="B728" s="251" t="s">
        <v>72</v>
      </c>
      <c r="C728" s="8" t="s">
        <v>104</v>
      </c>
      <c r="D728" s="8" t="s">
        <v>118</v>
      </c>
      <c r="E728" s="251">
        <v>111</v>
      </c>
      <c r="F728" s="283">
        <v>31942</v>
      </c>
    </row>
    <row r="729" spans="1:6" s="20" customFormat="1" ht="22.5" x14ac:dyDescent="0.2">
      <c r="A729" s="5" t="s">
        <v>91</v>
      </c>
      <c r="B729" s="251" t="s">
        <v>72</v>
      </c>
      <c r="C729" s="8" t="s">
        <v>104</v>
      </c>
      <c r="D729" s="8" t="s">
        <v>118</v>
      </c>
      <c r="E729" s="251">
        <v>119</v>
      </c>
      <c r="F729" s="283">
        <v>9647</v>
      </c>
    </row>
    <row r="730" spans="1:6" s="20" customFormat="1" ht="12" x14ac:dyDescent="0.2">
      <c r="A730" s="1" t="s">
        <v>376</v>
      </c>
      <c r="B730" s="251" t="s">
        <v>72</v>
      </c>
      <c r="C730" s="8" t="s">
        <v>104</v>
      </c>
      <c r="D730" s="8" t="s">
        <v>119</v>
      </c>
      <c r="E730" s="251" t="s">
        <v>96</v>
      </c>
      <c r="F730" s="283">
        <v>1033.3900000000001</v>
      </c>
    </row>
    <row r="731" spans="1:6" s="20" customFormat="1" ht="22.5" x14ac:dyDescent="0.2">
      <c r="A731" s="1" t="s">
        <v>97</v>
      </c>
      <c r="B731" s="251" t="s">
        <v>72</v>
      </c>
      <c r="C731" s="8" t="s">
        <v>104</v>
      </c>
      <c r="D731" s="8" t="s">
        <v>119</v>
      </c>
      <c r="E731" s="251" t="s">
        <v>98</v>
      </c>
      <c r="F731" s="283">
        <v>1033.3900000000001</v>
      </c>
    </row>
    <row r="732" spans="1:6" s="18" customFormat="1" ht="22.5" x14ac:dyDescent="0.2">
      <c r="A732" s="11" t="s">
        <v>111</v>
      </c>
      <c r="B732" s="251" t="s">
        <v>72</v>
      </c>
      <c r="C732" s="8" t="s">
        <v>104</v>
      </c>
      <c r="D732" s="8" t="s">
        <v>119</v>
      </c>
      <c r="E732" s="251">
        <v>242</v>
      </c>
      <c r="F732" s="283">
        <v>212</v>
      </c>
    </row>
    <row r="733" spans="1:6" s="18" customFormat="1" ht="22.5" x14ac:dyDescent="0.2">
      <c r="A733" s="11" t="s">
        <v>477</v>
      </c>
      <c r="B733" s="251" t="s">
        <v>72</v>
      </c>
      <c r="C733" s="8" t="s">
        <v>104</v>
      </c>
      <c r="D733" s="8" t="s">
        <v>119</v>
      </c>
      <c r="E733" s="251">
        <v>243</v>
      </c>
      <c r="F733" s="283">
        <v>0</v>
      </c>
    </row>
    <row r="734" spans="1:6" s="18" customFormat="1" ht="12.75" x14ac:dyDescent="0.2">
      <c r="A734" s="11" t="s">
        <v>393</v>
      </c>
      <c r="B734" s="251" t="s">
        <v>72</v>
      </c>
      <c r="C734" s="8" t="s">
        <v>104</v>
      </c>
      <c r="D734" s="8" t="s">
        <v>119</v>
      </c>
      <c r="E734" s="251" t="s">
        <v>100</v>
      </c>
      <c r="F734" s="283">
        <v>678.08</v>
      </c>
    </row>
    <row r="735" spans="1:6" s="18" customFormat="1" ht="12.75" x14ac:dyDescent="0.2">
      <c r="A735" s="11" t="s">
        <v>549</v>
      </c>
      <c r="B735" s="251" t="s">
        <v>72</v>
      </c>
      <c r="C735" s="8" t="s">
        <v>104</v>
      </c>
      <c r="D735" s="8" t="s">
        <v>119</v>
      </c>
      <c r="E735" s="251">
        <v>247</v>
      </c>
      <c r="F735" s="283">
        <v>143.31</v>
      </c>
    </row>
    <row r="736" spans="1:6" s="18" customFormat="1" ht="12.75" x14ac:dyDescent="0.2">
      <c r="A736" s="11" t="s">
        <v>112</v>
      </c>
      <c r="B736" s="251" t="s">
        <v>72</v>
      </c>
      <c r="C736" s="8" t="s">
        <v>104</v>
      </c>
      <c r="D736" s="8" t="s">
        <v>119</v>
      </c>
      <c r="E736" s="251" t="s">
        <v>171</v>
      </c>
      <c r="F736" s="283">
        <v>1.292</v>
      </c>
    </row>
    <row r="737" spans="1:6" s="18" customFormat="1" ht="12.75" x14ac:dyDescent="0.2">
      <c r="A737" s="11" t="s">
        <v>113</v>
      </c>
      <c r="B737" s="251" t="s">
        <v>72</v>
      </c>
      <c r="C737" s="8" t="s">
        <v>104</v>
      </c>
      <c r="D737" s="8" t="s">
        <v>119</v>
      </c>
      <c r="E737" s="251" t="s">
        <v>114</v>
      </c>
      <c r="F737" s="283">
        <v>1.292</v>
      </c>
    </row>
    <row r="738" spans="1:6" s="20" customFormat="1" ht="12" x14ac:dyDescent="0.2">
      <c r="A738" s="28" t="s">
        <v>115</v>
      </c>
      <c r="B738" s="251" t="s">
        <v>72</v>
      </c>
      <c r="C738" s="8" t="s">
        <v>104</v>
      </c>
      <c r="D738" s="8" t="s">
        <v>119</v>
      </c>
      <c r="E738" s="251" t="s">
        <v>116</v>
      </c>
      <c r="F738" s="283">
        <v>1.292</v>
      </c>
    </row>
    <row r="739" spans="1:6" s="20" customFormat="1" ht="12" x14ac:dyDescent="0.2">
      <c r="A739" s="11" t="s">
        <v>172</v>
      </c>
      <c r="B739" s="251" t="s">
        <v>72</v>
      </c>
      <c r="C739" s="8" t="s">
        <v>104</v>
      </c>
      <c r="D739" s="8" t="s">
        <v>119</v>
      </c>
      <c r="E739" s="251">
        <v>852</v>
      </c>
      <c r="F739" s="283">
        <v>0</v>
      </c>
    </row>
    <row r="740" spans="1:6" s="20" customFormat="1" ht="12" x14ac:dyDescent="0.2">
      <c r="A740" s="11" t="s">
        <v>370</v>
      </c>
      <c r="B740" s="251" t="s">
        <v>72</v>
      </c>
      <c r="C740" s="8" t="s">
        <v>104</v>
      </c>
      <c r="D740" s="8" t="s">
        <v>119</v>
      </c>
      <c r="E740" s="251">
        <v>853</v>
      </c>
      <c r="F740" s="283">
        <v>0</v>
      </c>
    </row>
    <row r="741" spans="1:6" s="20" customFormat="1" ht="21" x14ac:dyDescent="0.2">
      <c r="A741" s="3" t="s">
        <v>631</v>
      </c>
      <c r="B741" s="255" t="s">
        <v>72</v>
      </c>
      <c r="C741" s="247" t="s">
        <v>104</v>
      </c>
      <c r="D741" s="247"/>
      <c r="E741" s="255"/>
      <c r="F741" s="287">
        <v>700</v>
      </c>
    </row>
    <row r="742" spans="1:6" s="20" customFormat="1" ht="12" x14ac:dyDescent="0.2">
      <c r="A742" s="1" t="s">
        <v>376</v>
      </c>
      <c r="B742" s="251" t="s">
        <v>72</v>
      </c>
      <c r="C742" s="8" t="s">
        <v>104</v>
      </c>
      <c r="D742" s="8" t="s">
        <v>484</v>
      </c>
      <c r="E742" s="251" t="s">
        <v>96</v>
      </c>
      <c r="F742" s="283">
        <v>700</v>
      </c>
    </row>
    <row r="743" spans="1:6" s="18" customFormat="1" ht="22.5" x14ac:dyDescent="0.2">
      <c r="A743" s="1" t="s">
        <v>97</v>
      </c>
      <c r="B743" s="251" t="s">
        <v>72</v>
      </c>
      <c r="C743" s="8" t="s">
        <v>104</v>
      </c>
      <c r="D743" s="8" t="s">
        <v>484</v>
      </c>
      <c r="E743" s="251" t="s">
        <v>98</v>
      </c>
      <c r="F743" s="283">
        <v>700</v>
      </c>
    </row>
    <row r="744" spans="1:6" s="20" customFormat="1" ht="12" x14ac:dyDescent="0.2">
      <c r="A744" s="11" t="s">
        <v>393</v>
      </c>
      <c r="B744" s="251" t="s">
        <v>72</v>
      </c>
      <c r="C744" s="8" t="s">
        <v>104</v>
      </c>
      <c r="D744" s="8" t="s">
        <v>484</v>
      </c>
      <c r="E744" s="251" t="s">
        <v>100</v>
      </c>
      <c r="F744" s="283">
        <v>700</v>
      </c>
    </row>
    <row r="745" spans="1:6" s="20" customFormat="1" ht="12" x14ac:dyDescent="0.2">
      <c r="A745" s="3" t="s">
        <v>315</v>
      </c>
      <c r="B745" s="255" t="s">
        <v>194</v>
      </c>
      <c r="C745" s="247" t="s">
        <v>122</v>
      </c>
      <c r="D745" s="247" t="s">
        <v>123</v>
      </c>
      <c r="E745" s="255" t="s">
        <v>124</v>
      </c>
      <c r="F745" s="278">
        <v>360</v>
      </c>
    </row>
    <row r="746" spans="1:6" s="18" customFormat="1" ht="12.75" x14ac:dyDescent="0.2">
      <c r="A746" s="3" t="s">
        <v>316</v>
      </c>
      <c r="B746" s="255" t="s">
        <v>194</v>
      </c>
      <c r="C746" s="247" t="s">
        <v>194</v>
      </c>
      <c r="D746" s="247" t="s">
        <v>123</v>
      </c>
      <c r="E746" s="255" t="s">
        <v>124</v>
      </c>
      <c r="F746" s="278">
        <v>360</v>
      </c>
    </row>
    <row r="747" spans="1:6" s="18" customFormat="1" ht="31.5" x14ac:dyDescent="0.2">
      <c r="A747" s="37" t="s">
        <v>633</v>
      </c>
      <c r="B747" s="255" t="s">
        <v>194</v>
      </c>
      <c r="C747" s="247" t="s">
        <v>194</v>
      </c>
      <c r="D747" s="247" t="s">
        <v>317</v>
      </c>
      <c r="E747" s="255"/>
      <c r="F747" s="278">
        <v>360</v>
      </c>
    </row>
    <row r="748" spans="1:6" s="18" customFormat="1" ht="22.5" x14ac:dyDescent="0.2">
      <c r="A748" s="55" t="s">
        <v>533</v>
      </c>
      <c r="B748" s="280" t="s">
        <v>194</v>
      </c>
      <c r="C748" s="281" t="s">
        <v>194</v>
      </c>
      <c r="D748" s="281" t="s">
        <v>534</v>
      </c>
      <c r="E748" s="280"/>
      <c r="F748" s="282">
        <v>360</v>
      </c>
    </row>
    <row r="749" spans="1:6" s="20" customFormat="1" ht="12" x14ac:dyDescent="0.2">
      <c r="A749" s="1" t="s">
        <v>376</v>
      </c>
      <c r="B749" s="251" t="s">
        <v>194</v>
      </c>
      <c r="C749" s="8" t="s">
        <v>194</v>
      </c>
      <c r="D749" s="281" t="s">
        <v>534</v>
      </c>
      <c r="E749" s="251" t="s">
        <v>96</v>
      </c>
      <c r="F749" s="283">
        <v>360</v>
      </c>
    </row>
    <row r="750" spans="1:6" s="20" customFormat="1" ht="22.5" x14ac:dyDescent="0.2">
      <c r="A750" s="1" t="s">
        <v>97</v>
      </c>
      <c r="B750" s="251" t="s">
        <v>194</v>
      </c>
      <c r="C750" s="8" t="s">
        <v>194</v>
      </c>
      <c r="D750" s="281" t="s">
        <v>534</v>
      </c>
      <c r="E750" s="251" t="s">
        <v>98</v>
      </c>
      <c r="F750" s="283">
        <v>360</v>
      </c>
    </row>
    <row r="751" spans="1:6" s="20" customFormat="1" ht="12" x14ac:dyDescent="0.2">
      <c r="A751" s="11" t="s">
        <v>393</v>
      </c>
      <c r="B751" s="251" t="s">
        <v>194</v>
      </c>
      <c r="C751" s="8" t="s">
        <v>194</v>
      </c>
      <c r="D751" s="281" t="s">
        <v>534</v>
      </c>
      <c r="E751" s="251" t="s">
        <v>100</v>
      </c>
      <c r="F751" s="284">
        <v>360</v>
      </c>
    </row>
    <row r="752" spans="1:6" s="51" customFormat="1" ht="22.5" hidden="1" x14ac:dyDescent="0.2">
      <c r="A752" s="5" t="s">
        <v>899</v>
      </c>
      <c r="B752" s="251" t="s">
        <v>194</v>
      </c>
      <c r="C752" s="8" t="s">
        <v>194</v>
      </c>
      <c r="D752" s="281" t="s">
        <v>604</v>
      </c>
      <c r="E752" s="251"/>
      <c r="F752" s="284">
        <v>0</v>
      </c>
    </row>
    <row r="753" spans="1:6" s="51" customFormat="1" ht="12" hidden="1" x14ac:dyDescent="0.2">
      <c r="A753" s="28" t="s">
        <v>136</v>
      </c>
      <c r="B753" s="251" t="s">
        <v>194</v>
      </c>
      <c r="C753" s="8" t="s">
        <v>194</v>
      </c>
      <c r="D753" s="281" t="s">
        <v>604</v>
      </c>
      <c r="E753" s="251">
        <v>300</v>
      </c>
      <c r="F753" s="283">
        <v>0</v>
      </c>
    </row>
    <row r="754" spans="1:6" s="20" customFormat="1" ht="22.5" hidden="1" x14ac:dyDescent="0.2">
      <c r="A754" s="28" t="s">
        <v>447</v>
      </c>
      <c r="B754" s="251" t="s">
        <v>194</v>
      </c>
      <c r="C754" s="8" t="s">
        <v>194</v>
      </c>
      <c r="D754" s="281" t="s">
        <v>604</v>
      </c>
      <c r="E754" s="251">
        <v>320</v>
      </c>
      <c r="F754" s="283">
        <v>0</v>
      </c>
    </row>
    <row r="755" spans="1:6" s="20" customFormat="1" ht="22.5" hidden="1" x14ac:dyDescent="0.2">
      <c r="A755" s="28" t="s">
        <v>445</v>
      </c>
      <c r="B755" s="251" t="s">
        <v>194</v>
      </c>
      <c r="C755" s="8" t="s">
        <v>194</v>
      </c>
      <c r="D755" s="281" t="s">
        <v>604</v>
      </c>
      <c r="E755" s="251">
        <v>321</v>
      </c>
      <c r="F755" s="284">
        <v>0</v>
      </c>
    </row>
    <row r="756" spans="1:6" s="20" customFormat="1" ht="12" x14ac:dyDescent="0.2">
      <c r="A756" s="3" t="s">
        <v>125</v>
      </c>
      <c r="B756" s="255" t="s">
        <v>126</v>
      </c>
      <c r="C756" s="247" t="s">
        <v>122</v>
      </c>
      <c r="D756" s="247" t="s">
        <v>123</v>
      </c>
      <c r="E756" s="255" t="s">
        <v>124</v>
      </c>
      <c r="F756" s="278">
        <v>55104.3</v>
      </c>
    </row>
    <row r="757" spans="1:6" s="20" customFormat="1" ht="12" x14ac:dyDescent="0.2">
      <c r="A757" s="39" t="s">
        <v>787</v>
      </c>
      <c r="B757" s="260" t="s">
        <v>126</v>
      </c>
      <c r="C757" s="260" t="s">
        <v>74</v>
      </c>
      <c r="D757" s="249"/>
      <c r="E757" s="250"/>
      <c r="F757" s="283">
        <v>1465</v>
      </c>
    </row>
    <row r="758" spans="1:6" s="20" customFormat="1" ht="22.5" x14ac:dyDescent="0.2">
      <c r="A758" s="1" t="s">
        <v>788</v>
      </c>
      <c r="B758" s="251" t="s">
        <v>126</v>
      </c>
      <c r="C758" s="8" t="s">
        <v>74</v>
      </c>
      <c r="D758" s="8" t="s">
        <v>941</v>
      </c>
      <c r="E758" s="251"/>
      <c r="F758" s="283">
        <v>1465</v>
      </c>
    </row>
    <row r="759" spans="1:6" s="20" customFormat="1" ht="12" x14ac:dyDescent="0.2">
      <c r="A759" s="28" t="s">
        <v>136</v>
      </c>
      <c r="B759" s="254" t="s">
        <v>126</v>
      </c>
      <c r="C759" s="254" t="s">
        <v>74</v>
      </c>
      <c r="D759" s="8" t="s">
        <v>941</v>
      </c>
      <c r="E759" s="254" t="s">
        <v>137</v>
      </c>
      <c r="F759" s="283">
        <v>1465</v>
      </c>
    </row>
    <row r="760" spans="1:6" s="20" customFormat="1" ht="12" x14ac:dyDescent="0.2">
      <c r="A760" s="28" t="s">
        <v>138</v>
      </c>
      <c r="B760" s="254" t="s">
        <v>126</v>
      </c>
      <c r="C760" s="254" t="s">
        <v>74</v>
      </c>
      <c r="D760" s="8" t="s">
        <v>941</v>
      </c>
      <c r="E760" s="257">
        <v>310</v>
      </c>
      <c r="F760" s="283">
        <v>1465</v>
      </c>
    </row>
    <row r="761" spans="1:6" s="20" customFormat="1" ht="12" x14ac:dyDescent="0.2">
      <c r="A761" s="11" t="s">
        <v>785</v>
      </c>
      <c r="B761" s="254" t="s">
        <v>126</v>
      </c>
      <c r="C761" s="254" t="s">
        <v>74</v>
      </c>
      <c r="D761" s="8" t="s">
        <v>941</v>
      </c>
      <c r="E761" s="257">
        <v>312</v>
      </c>
      <c r="F761" s="283">
        <v>1465</v>
      </c>
    </row>
    <row r="762" spans="1:6" s="20" customFormat="1" ht="12" x14ac:dyDescent="0.2">
      <c r="A762" s="3" t="s">
        <v>127</v>
      </c>
      <c r="B762" s="255" t="s">
        <v>126</v>
      </c>
      <c r="C762" s="247" t="s">
        <v>128</v>
      </c>
      <c r="D762" s="247"/>
      <c r="E762" s="255"/>
      <c r="F762" s="278">
        <v>22242.995999999999</v>
      </c>
    </row>
    <row r="763" spans="1:6" s="46" customFormat="1" ht="21" x14ac:dyDescent="0.2">
      <c r="A763" s="3" t="s">
        <v>619</v>
      </c>
      <c r="B763" s="255">
        <v>10</v>
      </c>
      <c r="C763" s="247" t="s">
        <v>128</v>
      </c>
      <c r="D763" s="247" t="s">
        <v>129</v>
      </c>
      <c r="E763" s="255"/>
      <c r="F763" s="278">
        <v>13561</v>
      </c>
    </row>
    <row r="764" spans="1:6" s="20" customFormat="1" ht="22.5" x14ac:dyDescent="0.2">
      <c r="A764" s="1" t="s">
        <v>130</v>
      </c>
      <c r="B764" s="254" t="s">
        <v>126</v>
      </c>
      <c r="C764" s="254" t="s">
        <v>128</v>
      </c>
      <c r="D764" s="254" t="s">
        <v>131</v>
      </c>
      <c r="E764" s="257"/>
      <c r="F764" s="283">
        <v>3895</v>
      </c>
    </row>
    <row r="765" spans="1:6" s="20" customFormat="1" ht="22.5" hidden="1" x14ac:dyDescent="0.2">
      <c r="A765" s="1" t="s">
        <v>132</v>
      </c>
      <c r="B765" s="254" t="s">
        <v>126</v>
      </c>
      <c r="C765" s="254" t="s">
        <v>128</v>
      </c>
      <c r="D765" s="254" t="s">
        <v>133</v>
      </c>
      <c r="E765" s="257"/>
      <c r="F765" s="283">
        <v>0</v>
      </c>
    </row>
    <row r="766" spans="1:6" s="20" customFormat="1" ht="12" hidden="1" x14ac:dyDescent="0.2">
      <c r="A766" s="28" t="s">
        <v>134</v>
      </c>
      <c r="B766" s="254" t="s">
        <v>126</v>
      </c>
      <c r="C766" s="254" t="s">
        <v>128</v>
      </c>
      <c r="D766" s="254" t="s">
        <v>135</v>
      </c>
      <c r="E766" s="257"/>
      <c r="F766" s="283">
        <v>0</v>
      </c>
    </row>
    <row r="767" spans="1:6" s="20" customFormat="1" ht="12" hidden="1" x14ac:dyDescent="0.2">
      <c r="A767" s="28" t="s">
        <v>136</v>
      </c>
      <c r="B767" s="254" t="s">
        <v>126</v>
      </c>
      <c r="C767" s="254" t="s">
        <v>128</v>
      </c>
      <c r="D767" s="254" t="s">
        <v>135</v>
      </c>
      <c r="E767" s="254" t="s">
        <v>137</v>
      </c>
      <c r="F767" s="283">
        <v>0</v>
      </c>
    </row>
    <row r="768" spans="1:6" s="21" customFormat="1" ht="12.75" hidden="1" x14ac:dyDescent="0.2">
      <c r="A768" s="28" t="s">
        <v>138</v>
      </c>
      <c r="B768" s="254" t="s">
        <v>126</v>
      </c>
      <c r="C768" s="254" t="s">
        <v>128</v>
      </c>
      <c r="D768" s="254" t="s">
        <v>135</v>
      </c>
      <c r="E768" s="257">
        <v>310</v>
      </c>
      <c r="F768" s="283">
        <v>0</v>
      </c>
    </row>
    <row r="769" spans="1:6" s="21" customFormat="1" ht="33.75" hidden="1" x14ac:dyDescent="0.2">
      <c r="A769" s="11" t="s">
        <v>375</v>
      </c>
      <c r="B769" s="254" t="s">
        <v>126</v>
      </c>
      <c r="C769" s="254" t="s">
        <v>128</v>
      </c>
      <c r="D769" s="254" t="s">
        <v>135</v>
      </c>
      <c r="E769" s="257">
        <v>313</v>
      </c>
      <c r="F769" s="283">
        <v>0</v>
      </c>
    </row>
    <row r="770" spans="1:6" s="21" customFormat="1" ht="22.5" x14ac:dyDescent="0.2">
      <c r="A770" s="1" t="s">
        <v>140</v>
      </c>
      <c r="B770" s="251">
        <v>10</v>
      </c>
      <c r="C770" s="8" t="s">
        <v>128</v>
      </c>
      <c r="D770" s="8" t="s">
        <v>141</v>
      </c>
      <c r="E770" s="251" t="s">
        <v>124</v>
      </c>
      <c r="F770" s="283">
        <v>3678</v>
      </c>
    </row>
    <row r="771" spans="1:6" s="21" customFormat="1" ht="22.5" x14ac:dyDescent="0.2">
      <c r="A771" s="1" t="s">
        <v>54</v>
      </c>
      <c r="B771" s="251" t="s">
        <v>126</v>
      </c>
      <c r="C771" s="8" t="s">
        <v>128</v>
      </c>
      <c r="D771" s="8" t="s">
        <v>142</v>
      </c>
      <c r="E771" s="251"/>
      <c r="F771" s="283">
        <v>3678</v>
      </c>
    </row>
    <row r="772" spans="1:6" s="21" customFormat="1" ht="12.75" x14ac:dyDescent="0.2">
      <c r="A772" s="28" t="s">
        <v>136</v>
      </c>
      <c r="B772" s="251" t="s">
        <v>126</v>
      </c>
      <c r="C772" s="8" t="s">
        <v>128</v>
      </c>
      <c r="D772" s="8" t="s">
        <v>142</v>
      </c>
      <c r="E772" s="251">
        <v>300</v>
      </c>
      <c r="F772" s="283">
        <v>3678</v>
      </c>
    </row>
    <row r="773" spans="1:6" s="21" customFormat="1" ht="33.75" x14ac:dyDescent="0.2">
      <c r="A773" s="1" t="s">
        <v>375</v>
      </c>
      <c r="B773" s="251" t="s">
        <v>126</v>
      </c>
      <c r="C773" s="8" t="s">
        <v>128</v>
      </c>
      <c r="D773" s="8" t="s">
        <v>142</v>
      </c>
      <c r="E773" s="251">
        <v>320</v>
      </c>
      <c r="F773" s="283">
        <v>3678</v>
      </c>
    </row>
    <row r="774" spans="1:6" s="21" customFormat="1" ht="22.5" x14ac:dyDescent="0.2">
      <c r="A774" s="11" t="s">
        <v>445</v>
      </c>
      <c r="B774" s="251" t="s">
        <v>126</v>
      </c>
      <c r="C774" s="8" t="s">
        <v>128</v>
      </c>
      <c r="D774" s="8" t="s">
        <v>142</v>
      </c>
      <c r="E774" s="251">
        <v>321</v>
      </c>
      <c r="F774" s="283">
        <v>3187</v>
      </c>
    </row>
    <row r="775" spans="1:6" s="21" customFormat="1" ht="22.5" x14ac:dyDescent="0.2">
      <c r="A775" s="1" t="s">
        <v>609</v>
      </c>
      <c r="B775" s="251" t="s">
        <v>126</v>
      </c>
      <c r="C775" s="8" t="s">
        <v>128</v>
      </c>
      <c r="D775" s="8" t="s">
        <v>142</v>
      </c>
      <c r="E775" s="251">
        <v>323</v>
      </c>
      <c r="F775" s="283">
        <v>491</v>
      </c>
    </row>
    <row r="776" spans="1:6" s="21" customFormat="1" ht="22.5" hidden="1" x14ac:dyDescent="0.2">
      <c r="A776" s="1" t="s">
        <v>54</v>
      </c>
      <c r="B776" s="251" t="s">
        <v>126</v>
      </c>
      <c r="C776" s="8" t="s">
        <v>128</v>
      </c>
      <c r="D776" s="8" t="s">
        <v>700</v>
      </c>
      <c r="E776" s="251"/>
      <c r="F776" s="283">
        <v>0</v>
      </c>
    </row>
    <row r="777" spans="1:6" s="21" customFormat="1" ht="12.75" hidden="1" x14ac:dyDescent="0.2">
      <c r="A777" s="1" t="s">
        <v>136</v>
      </c>
      <c r="B777" s="251" t="s">
        <v>126</v>
      </c>
      <c r="C777" s="8" t="s">
        <v>128</v>
      </c>
      <c r="D777" s="8" t="s">
        <v>700</v>
      </c>
      <c r="E777" s="251">
        <v>300</v>
      </c>
      <c r="F777" s="283">
        <v>0</v>
      </c>
    </row>
    <row r="778" spans="1:6" s="21" customFormat="1" ht="33.75" hidden="1" x14ac:dyDescent="0.2">
      <c r="A778" s="1" t="s">
        <v>375</v>
      </c>
      <c r="B778" s="251" t="s">
        <v>126</v>
      </c>
      <c r="C778" s="8" t="s">
        <v>128</v>
      </c>
      <c r="D778" s="8" t="s">
        <v>700</v>
      </c>
      <c r="E778" s="251">
        <v>320</v>
      </c>
      <c r="F778" s="283">
        <v>0</v>
      </c>
    </row>
    <row r="779" spans="1:6" s="21" customFormat="1" ht="22.5" hidden="1" x14ac:dyDescent="0.2">
      <c r="A779" s="1" t="s">
        <v>445</v>
      </c>
      <c r="B779" s="251" t="s">
        <v>126</v>
      </c>
      <c r="C779" s="8" t="s">
        <v>128</v>
      </c>
      <c r="D779" s="8" t="s">
        <v>700</v>
      </c>
      <c r="E779" s="251">
        <v>321</v>
      </c>
      <c r="F779" s="283">
        <v>0</v>
      </c>
    </row>
    <row r="780" spans="1:6" s="21" customFormat="1" ht="22.5" hidden="1" x14ac:dyDescent="0.2">
      <c r="A780" s="1" t="s">
        <v>609</v>
      </c>
      <c r="B780" s="251" t="s">
        <v>126</v>
      </c>
      <c r="C780" s="8" t="s">
        <v>128</v>
      </c>
      <c r="D780" s="8" t="s">
        <v>142</v>
      </c>
      <c r="E780" s="251">
        <v>323</v>
      </c>
      <c r="F780" s="283">
        <v>0</v>
      </c>
    </row>
    <row r="781" spans="1:6" s="21" customFormat="1" ht="22.5" x14ac:dyDescent="0.2">
      <c r="A781" s="28" t="s">
        <v>143</v>
      </c>
      <c r="B781" s="254" t="s">
        <v>126</v>
      </c>
      <c r="C781" s="254" t="s">
        <v>128</v>
      </c>
      <c r="D781" s="254" t="s">
        <v>144</v>
      </c>
      <c r="E781" s="254"/>
      <c r="F781" s="283">
        <v>217</v>
      </c>
    </row>
    <row r="782" spans="1:6" s="21" customFormat="1" ht="22.5" x14ac:dyDescent="0.2">
      <c r="A782" s="28" t="s">
        <v>622</v>
      </c>
      <c r="B782" s="254" t="s">
        <v>126</v>
      </c>
      <c r="C782" s="254" t="s">
        <v>128</v>
      </c>
      <c r="D782" s="254" t="s">
        <v>145</v>
      </c>
      <c r="E782" s="254"/>
      <c r="F782" s="283">
        <v>217</v>
      </c>
    </row>
    <row r="783" spans="1:6" s="21" customFormat="1" ht="12.75" x14ac:dyDescent="0.2">
      <c r="A783" s="28" t="s">
        <v>136</v>
      </c>
      <c r="B783" s="254" t="s">
        <v>126</v>
      </c>
      <c r="C783" s="254" t="s">
        <v>128</v>
      </c>
      <c r="D783" s="254" t="s">
        <v>145</v>
      </c>
      <c r="E783" s="254" t="s">
        <v>137</v>
      </c>
      <c r="F783" s="283">
        <v>217</v>
      </c>
    </row>
    <row r="784" spans="1:6" s="21" customFormat="1" ht="12.75" x14ac:dyDescent="0.2">
      <c r="A784" s="28" t="s">
        <v>138</v>
      </c>
      <c r="B784" s="254" t="s">
        <v>126</v>
      </c>
      <c r="C784" s="254" t="s">
        <v>128</v>
      </c>
      <c r="D784" s="254" t="s">
        <v>145</v>
      </c>
      <c r="E784" s="257">
        <v>310</v>
      </c>
      <c r="F784" s="283">
        <v>217</v>
      </c>
    </row>
    <row r="785" spans="1:6" s="21" customFormat="1" ht="22.5" x14ac:dyDescent="0.2">
      <c r="A785" s="11" t="s">
        <v>139</v>
      </c>
      <c r="B785" s="254" t="s">
        <v>126</v>
      </c>
      <c r="C785" s="254" t="s">
        <v>128</v>
      </c>
      <c r="D785" s="254" t="s">
        <v>145</v>
      </c>
      <c r="E785" s="257">
        <v>313</v>
      </c>
      <c r="F785" s="283">
        <v>217</v>
      </c>
    </row>
    <row r="786" spans="1:6" s="21" customFormat="1" ht="22.5" x14ac:dyDescent="0.2">
      <c r="A786" s="1" t="s">
        <v>146</v>
      </c>
      <c r="B786" s="251">
        <v>10</v>
      </c>
      <c r="C786" s="8" t="s">
        <v>128</v>
      </c>
      <c r="D786" s="8" t="s">
        <v>147</v>
      </c>
      <c r="E786" s="251"/>
      <c r="F786" s="283">
        <v>9666</v>
      </c>
    </row>
    <row r="787" spans="1:6" s="21" customFormat="1" ht="22.5" x14ac:dyDescent="0.2">
      <c r="A787" s="28" t="s">
        <v>148</v>
      </c>
      <c r="B787" s="254" t="s">
        <v>126</v>
      </c>
      <c r="C787" s="254" t="s">
        <v>128</v>
      </c>
      <c r="D787" s="254" t="s">
        <v>149</v>
      </c>
      <c r="E787" s="254"/>
      <c r="F787" s="283">
        <v>5126</v>
      </c>
    </row>
    <row r="788" spans="1:6" s="21" customFormat="1" ht="22.5" x14ac:dyDescent="0.2">
      <c r="A788" s="28" t="s">
        <v>57</v>
      </c>
      <c r="B788" s="254" t="s">
        <v>126</v>
      </c>
      <c r="C788" s="254" t="s">
        <v>128</v>
      </c>
      <c r="D788" s="254" t="s">
        <v>150</v>
      </c>
      <c r="E788" s="254"/>
      <c r="F788" s="283">
        <v>5126</v>
      </c>
    </row>
    <row r="789" spans="1:6" s="21" customFormat="1" ht="12.75" x14ac:dyDescent="0.2">
      <c r="A789" s="1" t="s">
        <v>376</v>
      </c>
      <c r="B789" s="251" t="s">
        <v>126</v>
      </c>
      <c r="C789" s="8" t="s">
        <v>128</v>
      </c>
      <c r="D789" s="254" t="s">
        <v>150</v>
      </c>
      <c r="E789" s="251" t="s">
        <v>96</v>
      </c>
      <c r="F789" s="283">
        <v>85</v>
      </c>
    </row>
    <row r="790" spans="1:6" s="21" customFormat="1" ht="22.5" x14ac:dyDescent="0.2">
      <c r="A790" s="1" t="s">
        <v>97</v>
      </c>
      <c r="B790" s="251" t="s">
        <v>126</v>
      </c>
      <c r="C790" s="8" t="s">
        <v>128</v>
      </c>
      <c r="D790" s="254" t="s">
        <v>150</v>
      </c>
      <c r="E790" s="251" t="s">
        <v>98</v>
      </c>
      <c r="F790" s="283">
        <v>85</v>
      </c>
    </row>
    <row r="791" spans="1:6" s="21" customFormat="1" ht="12.75" x14ac:dyDescent="0.2">
      <c r="A791" s="11" t="s">
        <v>393</v>
      </c>
      <c r="B791" s="251" t="s">
        <v>126</v>
      </c>
      <c r="C791" s="8" t="s">
        <v>128</v>
      </c>
      <c r="D791" s="254" t="s">
        <v>150</v>
      </c>
      <c r="E791" s="251" t="s">
        <v>100</v>
      </c>
      <c r="F791" s="283">
        <v>85</v>
      </c>
    </row>
    <row r="792" spans="1:6" s="21" customFormat="1" ht="12.75" x14ac:dyDescent="0.2">
      <c r="A792" s="28" t="s">
        <v>136</v>
      </c>
      <c r="B792" s="254" t="s">
        <v>126</v>
      </c>
      <c r="C792" s="254" t="s">
        <v>128</v>
      </c>
      <c r="D792" s="254" t="s">
        <v>150</v>
      </c>
      <c r="E792" s="254" t="s">
        <v>137</v>
      </c>
      <c r="F792" s="283">
        <v>5041</v>
      </c>
    </row>
    <row r="793" spans="1:6" s="21" customFormat="1" ht="12.75" x14ac:dyDescent="0.2">
      <c r="A793" s="28" t="s">
        <v>138</v>
      </c>
      <c r="B793" s="254" t="s">
        <v>126</v>
      </c>
      <c r="C793" s="254" t="s">
        <v>128</v>
      </c>
      <c r="D793" s="254" t="s">
        <v>150</v>
      </c>
      <c r="E793" s="257">
        <v>310</v>
      </c>
      <c r="F793" s="283">
        <v>5041</v>
      </c>
    </row>
    <row r="794" spans="1:6" s="21" customFormat="1" ht="22.5" x14ac:dyDescent="0.2">
      <c r="A794" s="11" t="s">
        <v>139</v>
      </c>
      <c r="B794" s="254" t="s">
        <v>126</v>
      </c>
      <c r="C794" s="254" t="s">
        <v>128</v>
      </c>
      <c r="D794" s="254" t="s">
        <v>150</v>
      </c>
      <c r="E794" s="257">
        <v>313</v>
      </c>
      <c r="F794" s="283">
        <v>5041</v>
      </c>
    </row>
    <row r="795" spans="1:6" s="21" customFormat="1" ht="33.75" x14ac:dyDescent="0.2">
      <c r="A795" s="28" t="s">
        <v>151</v>
      </c>
      <c r="B795" s="254" t="s">
        <v>126</v>
      </c>
      <c r="C795" s="254" t="s">
        <v>128</v>
      </c>
      <c r="D795" s="254" t="s">
        <v>152</v>
      </c>
      <c r="E795" s="254"/>
      <c r="F795" s="283">
        <v>40</v>
      </c>
    </row>
    <row r="796" spans="1:6" s="21" customFormat="1" ht="33.75" x14ac:dyDescent="0.2">
      <c r="A796" s="28" t="s">
        <v>52</v>
      </c>
      <c r="B796" s="254" t="s">
        <v>126</v>
      </c>
      <c r="C796" s="254" t="s">
        <v>128</v>
      </c>
      <c r="D796" s="254" t="s">
        <v>153</v>
      </c>
      <c r="E796" s="254"/>
      <c r="F796" s="283">
        <v>40</v>
      </c>
    </row>
    <row r="797" spans="1:6" s="18" customFormat="1" ht="12.75" x14ac:dyDescent="0.2">
      <c r="A797" s="28" t="s">
        <v>136</v>
      </c>
      <c r="B797" s="254" t="s">
        <v>126</v>
      </c>
      <c r="C797" s="254" t="s">
        <v>128</v>
      </c>
      <c r="D797" s="254" t="s">
        <v>153</v>
      </c>
      <c r="E797" s="254" t="s">
        <v>137</v>
      </c>
      <c r="F797" s="283">
        <v>40</v>
      </c>
    </row>
    <row r="798" spans="1:6" s="18" customFormat="1" ht="12.75" x14ac:dyDescent="0.2">
      <c r="A798" s="28" t="s">
        <v>138</v>
      </c>
      <c r="B798" s="254" t="s">
        <v>126</v>
      </c>
      <c r="C798" s="254" t="s">
        <v>128</v>
      </c>
      <c r="D798" s="254" t="s">
        <v>153</v>
      </c>
      <c r="E798" s="257">
        <v>310</v>
      </c>
      <c r="F798" s="283">
        <v>40</v>
      </c>
    </row>
    <row r="799" spans="1:6" s="18" customFormat="1" ht="22.5" x14ac:dyDescent="0.2">
      <c r="A799" s="11" t="s">
        <v>139</v>
      </c>
      <c r="B799" s="254" t="s">
        <v>126</v>
      </c>
      <c r="C799" s="254" t="s">
        <v>128</v>
      </c>
      <c r="D799" s="254" t="s">
        <v>153</v>
      </c>
      <c r="E799" s="257">
        <v>313</v>
      </c>
      <c r="F799" s="283">
        <v>40</v>
      </c>
    </row>
    <row r="800" spans="1:6" s="18" customFormat="1" ht="22.5" x14ac:dyDescent="0.2">
      <c r="A800" s="1" t="s">
        <v>154</v>
      </c>
      <c r="B800" s="254" t="s">
        <v>126</v>
      </c>
      <c r="C800" s="254" t="s">
        <v>128</v>
      </c>
      <c r="D800" s="254" t="s">
        <v>155</v>
      </c>
      <c r="E800" s="257"/>
      <c r="F800" s="283">
        <v>4500</v>
      </c>
    </row>
    <row r="801" spans="1:6" s="18" customFormat="1" ht="22.5" x14ac:dyDescent="0.2">
      <c r="A801" s="5" t="s">
        <v>51</v>
      </c>
      <c r="B801" s="254" t="s">
        <v>126</v>
      </c>
      <c r="C801" s="254" t="s">
        <v>128</v>
      </c>
      <c r="D801" s="8" t="s">
        <v>156</v>
      </c>
      <c r="E801" s="251"/>
      <c r="F801" s="283">
        <v>4500</v>
      </c>
    </row>
    <row r="802" spans="1:6" s="18" customFormat="1" ht="12.75" x14ac:dyDescent="0.2">
      <c r="A802" s="1" t="s">
        <v>376</v>
      </c>
      <c r="B802" s="251" t="s">
        <v>126</v>
      </c>
      <c r="C802" s="8" t="s">
        <v>128</v>
      </c>
      <c r="D802" s="8" t="s">
        <v>156</v>
      </c>
      <c r="E802" s="251" t="s">
        <v>96</v>
      </c>
      <c r="F802" s="283">
        <v>45</v>
      </c>
    </row>
    <row r="803" spans="1:6" s="18" customFormat="1" ht="22.5" x14ac:dyDescent="0.2">
      <c r="A803" s="1" t="s">
        <v>97</v>
      </c>
      <c r="B803" s="251" t="s">
        <v>126</v>
      </c>
      <c r="C803" s="8" t="s">
        <v>128</v>
      </c>
      <c r="D803" s="8" t="s">
        <v>156</v>
      </c>
      <c r="E803" s="251" t="s">
        <v>98</v>
      </c>
      <c r="F803" s="283">
        <v>45</v>
      </c>
    </row>
    <row r="804" spans="1:6" s="18" customFormat="1" ht="12.75" x14ac:dyDescent="0.2">
      <c r="A804" s="11" t="s">
        <v>393</v>
      </c>
      <c r="B804" s="251" t="s">
        <v>126</v>
      </c>
      <c r="C804" s="8" t="s">
        <v>128</v>
      </c>
      <c r="D804" s="8" t="s">
        <v>156</v>
      </c>
      <c r="E804" s="251" t="s">
        <v>100</v>
      </c>
      <c r="F804" s="283">
        <v>45</v>
      </c>
    </row>
    <row r="805" spans="1:6" s="20" customFormat="1" ht="12" x14ac:dyDescent="0.2">
      <c r="A805" s="28" t="s">
        <v>136</v>
      </c>
      <c r="B805" s="254" t="s">
        <v>126</v>
      </c>
      <c r="C805" s="254" t="s">
        <v>128</v>
      </c>
      <c r="D805" s="8" t="s">
        <v>156</v>
      </c>
      <c r="E805" s="254" t="s">
        <v>137</v>
      </c>
      <c r="F805" s="283">
        <v>4455</v>
      </c>
    </row>
    <row r="806" spans="1:6" s="18" customFormat="1" ht="33.75" x14ac:dyDescent="0.2">
      <c r="A806" s="1" t="s">
        <v>375</v>
      </c>
      <c r="B806" s="254" t="s">
        <v>126</v>
      </c>
      <c r="C806" s="254" t="s">
        <v>128</v>
      </c>
      <c r="D806" s="8" t="s">
        <v>156</v>
      </c>
      <c r="E806" s="257">
        <v>320</v>
      </c>
      <c r="F806" s="283">
        <v>4455</v>
      </c>
    </row>
    <row r="807" spans="1:6" s="18" customFormat="1" ht="22.5" x14ac:dyDescent="0.2">
      <c r="A807" s="11" t="s">
        <v>445</v>
      </c>
      <c r="B807" s="254" t="s">
        <v>126</v>
      </c>
      <c r="C807" s="254" t="s">
        <v>128</v>
      </c>
      <c r="D807" s="8" t="s">
        <v>156</v>
      </c>
      <c r="E807" s="257">
        <v>321</v>
      </c>
      <c r="F807" s="283">
        <v>4455</v>
      </c>
    </row>
    <row r="808" spans="1:6" s="18" customFormat="1" ht="22.5" hidden="1" x14ac:dyDescent="0.2">
      <c r="A808" s="11" t="s">
        <v>51</v>
      </c>
      <c r="B808" s="254" t="s">
        <v>126</v>
      </c>
      <c r="C808" s="254" t="s">
        <v>128</v>
      </c>
      <c r="D808" s="8" t="s">
        <v>706</v>
      </c>
      <c r="E808" s="257"/>
      <c r="F808" s="283">
        <v>0</v>
      </c>
    </row>
    <row r="809" spans="1:6" s="18" customFormat="1" ht="12.75" hidden="1" x14ac:dyDescent="0.2">
      <c r="A809" s="11" t="s">
        <v>376</v>
      </c>
      <c r="B809" s="254" t="s">
        <v>126</v>
      </c>
      <c r="C809" s="254" t="s">
        <v>128</v>
      </c>
      <c r="D809" s="8" t="s">
        <v>706</v>
      </c>
      <c r="E809" s="257" t="s">
        <v>96</v>
      </c>
      <c r="F809" s="283">
        <v>0</v>
      </c>
    </row>
    <row r="810" spans="1:6" s="18" customFormat="1" ht="22.5" hidden="1" x14ac:dyDescent="0.2">
      <c r="A810" s="11" t="s">
        <v>97</v>
      </c>
      <c r="B810" s="254" t="s">
        <v>126</v>
      </c>
      <c r="C810" s="254" t="s">
        <v>128</v>
      </c>
      <c r="D810" s="8" t="s">
        <v>706</v>
      </c>
      <c r="E810" s="257" t="s">
        <v>98</v>
      </c>
      <c r="F810" s="283">
        <v>0</v>
      </c>
    </row>
    <row r="811" spans="1:6" s="18" customFormat="1" ht="12.75" hidden="1" x14ac:dyDescent="0.2">
      <c r="A811" s="11" t="s">
        <v>393</v>
      </c>
      <c r="B811" s="254" t="s">
        <v>126</v>
      </c>
      <c r="C811" s="254" t="s">
        <v>128</v>
      </c>
      <c r="D811" s="8" t="s">
        <v>706</v>
      </c>
      <c r="E811" s="257" t="s">
        <v>100</v>
      </c>
      <c r="F811" s="283">
        <v>0</v>
      </c>
    </row>
    <row r="812" spans="1:6" s="18" customFormat="1" ht="12.75" hidden="1" x14ac:dyDescent="0.2">
      <c r="A812" s="28" t="s">
        <v>136</v>
      </c>
      <c r="B812" s="254" t="s">
        <v>126</v>
      </c>
      <c r="C812" s="254" t="s">
        <v>128</v>
      </c>
      <c r="D812" s="8" t="s">
        <v>706</v>
      </c>
      <c r="E812" s="257">
        <v>300</v>
      </c>
      <c r="F812" s="283">
        <v>0</v>
      </c>
    </row>
    <row r="813" spans="1:6" s="20" customFormat="1" ht="33.75" hidden="1" x14ac:dyDescent="0.2">
      <c r="A813" s="1" t="s">
        <v>375</v>
      </c>
      <c r="B813" s="254" t="s">
        <v>126</v>
      </c>
      <c r="C813" s="254" t="s">
        <v>128</v>
      </c>
      <c r="D813" s="8" t="s">
        <v>706</v>
      </c>
      <c r="E813" s="257">
        <v>320</v>
      </c>
      <c r="F813" s="283">
        <v>0</v>
      </c>
    </row>
    <row r="814" spans="1:6" s="20" customFormat="1" ht="22.5" hidden="1" x14ac:dyDescent="0.2">
      <c r="A814" s="11" t="s">
        <v>445</v>
      </c>
      <c r="B814" s="254" t="s">
        <v>126</v>
      </c>
      <c r="C814" s="254" t="s">
        <v>128</v>
      </c>
      <c r="D814" s="8" t="s">
        <v>706</v>
      </c>
      <c r="E814" s="257">
        <v>321</v>
      </c>
      <c r="F814" s="283">
        <v>0</v>
      </c>
    </row>
    <row r="815" spans="1:6" s="20" customFormat="1" ht="31.5" hidden="1" x14ac:dyDescent="0.2">
      <c r="A815" s="38" t="s">
        <v>635</v>
      </c>
      <c r="B815" s="288">
        <v>10</v>
      </c>
      <c r="C815" s="288" t="s">
        <v>128</v>
      </c>
      <c r="D815" s="247" t="s">
        <v>304</v>
      </c>
      <c r="E815" s="289"/>
      <c r="F815" s="278">
        <v>0</v>
      </c>
    </row>
    <row r="816" spans="1:6" s="20" customFormat="1" ht="22.5" hidden="1" x14ac:dyDescent="0.2">
      <c r="A816" s="11" t="s">
        <v>684</v>
      </c>
      <c r="B816" s="254">
        <v>10</v>
      </c>
      <c r="C816" s="254" t="s">
        <v>128</v>
      </c>
      <c r="D816" s="8" t="s">
        <v>683</v>
      </c>
      <c r="E816" s="257"/>
      <c r="F816" s="283">
        <v>0</v>
      </c>
    </row>
    <row r="817" spans="1:6" s="20" customFormat="1" ht="12" hidden="1" x14ac:dyDescent="0.2">
      <c r="A817" s="11" t="s">
        <v>136</v>
      </c>
      <c r="B817" s="254">
        <v>10</v>
      </c>
      <c r="C817" s="254" t="s">
        <v>128</v>
      </c>
      <c r="D817" s="8" t="s">
        <v>683</v>
      </c>
      <c r="E817" s="257">
        <v>300</v>
      </c>
      <c r="F817" s="283">
        <v>0</v>
      </c>
    </row>
    <row r="818" spans="1:6" s="20" customFormat="1" ht="22.5" hidden="1" x14ac:dyDescent="0.2">
      <c r="A818" s="11" t="s">
        <v>447</v>
      </c>
      <c r="B818" s="254">
        <v>10</v>
      </c>
      <c r="C818" s="254" t="s">
        <v>128</v>
      </c>
      <c r="D818" s="8" t="s">
        <v>683</v>
      </c>
      <c r="E818" s="257">
        <v>320</v>
      </c>
      <c r="F818" s="283">
        <v>0</v>
      </c>
    </row>
    <row r="819" spans="1:6" s="20" customFormat="1" ht="12" hidden="1" x14ac:dyDescent="0.2">
      <c r="A819" s="11" t="s">
        <v>319</v>
      </c>
      <c r="B819" s="254">
        <v>10</v>
      </c>
      <c r="C819" s="254" t="s">
        <v>128</v>
      </c>
      <c r="D819" s="8" t="s">
        <v>683</v>
      </c>
      <c r="E819" s="257">
        <v>322</v>
      </c>
      <c r="F819" s="283">
        <v>0</v>
      </c>
    </row>
    <row r="820" spans="1:6" s="18" customFormat="1" ht="21" x14ac:dyDescent="0.2">
      <c r="A820" s="3" t="s">
        <v>571</v>
      </c>
      <c r="B820" s="255">
        <v>10</v>
      </c>
      <c r="C820" s="247" t="s">
        <v>128</v>
      </c>
      <c r="D820" s="247" t="s">
        <v>328</v>
      </c>
      <c r="E820" s="255"/>
      <c r="F820" s="278">
        <v>1080</v>
      </c>
    </row>
    <row r="821" spans="1:6" s="18" customFormat="1" ht="22.5" x14ac:dyDescent="0.2">
      <c r="A821" s="5" t="s">
        <v>415</v>
      </c>
      <c r="B821" s="280">
        <v>10</v>
      </c>
      <c r="C821" s="281" t="s">
        <v>128</v>
      </c>
      <c r="D821" s="8" t="s">
        <v>414</v>
      </c>
      <c r="E821" s="280"/>
      <c r="F821" s="282">
        <v>130</v>
      </c>
    </row>
    <row r="822" spans="1:6" s="18" customFormat="1" ht="12.75" x14ac:dyDescent="0.2">
      <c r="A822" s="1" t="s">
        <v>376</v>
      </c>
      <c r="B822" s="251">
        <v>10</v>
      </c>
      <c r="C822" s="8" t="s">
        <v>128</v>
      </c>
      <c r="D822" s="8" t="s">
        <v>414</v>
      </c>
      <c r="E822" s="251" t="s">
        <v>96</v>
      </c>
      <c r="F822" s="283">
        <v>100</v>
      </c>
    </row>
    <row r="823" spans="1:6" s="20" customFormat="1" ht="22.5" x14ac:dyDescent="0.2">
      <c r="A823" s="1" t="s">
        <v>97</v>
      </c>
      <c r="B823" s="251">
        <v>10</v>
      </c>
      <c r="C823" s="8" t="s">
        <v>128</v>
      </c>
      <c r="D823" s="8" t="s">
        <v>414</v>
      </c>
      <c r="E823" s="251" t="s">
        <v>98</v>
      </c>
      <c r="F823" s="283">
        <v>100</v>
      </c>
    </row>
    <row r="824" spans="1:6" s="20" customFormat="1" ht="12" x14ac:dyDescent="0.2">
      <c r="A824" s="11" t="s">
        <v>393</v>
      </c>
      <c r="B824" s="251">
        <v>10</v>
      </c>
      <c r="C824" s="8" t="s">
        <v>128</v>
      </c>
      <c r="D824" s="8" t="s">
        <v>414</v>
      </c>
      <c r="E824" s="251" t="s">
        <v>100</v>
      </c>
      <c r="F824" s="284">
        <v>100</v>
      </c>
    </row>
    <row r="825" spans="1:6" s="20" customFormat="1" ht="12" x14ac:dyDescent="0.2">
      <c r="A825" s="28" t="s">
        <v>136</v>
      </c>
      <c r="B825" s="251">
        <v>10</v>
      </c>
      <c r="C825" s="8" t="s">
        <v>128</v>
      </c>
      <c r="D825" s="8" t="s">
        <v>414</v>
      </c>
      <c r="E825" s="251">
        <v>300</v>
      </c>
      <c r="F825" s="284">
        <v>30</v>
      </c>
    </row>
    <row r="826" spans="1:6" s="20" customFormat="1" ht="22.5" x14ac:dyDescent="0.2">
      <c r="A826" s="28" t="s">
        <v>447</v>
      </c>
      <c r="B826" s="251">
        <v>10</v>
      </c>
      <c r="C826" s="8" t="s">
        <v>128</v>
      </c>
      <c r="D826" s="8" t="s">
        <v>414</v>
      </c>
      <c r="E826" s="251">
        <v>320</v>
      </c>
      <c r="F826" s="284">
        <v>30</v>
      </c>
    </row>
    <row r="827" spans="1:6" s="20" customFormat="1" ht="22.5" x14ac:dyDescent="0.2">
      <c r="A827" s="28" t="s">
        <v>445</v>
      </c>
      <c r="B827" s="251">
        <v>10</v>
      </c>
      <c r="C827" s="8" t="s">
        <v>128</v>
      </c>
      <c r="D827" s="8" t="s">
        <v>414</v>
      </c>
      <c r="E827" s="251">
        <v>321</v>
      </c>
      <c r="F827" s="284">
        <v>30</v>
      </c>
    </row>
    <row r="828" spans="1:6" s="20" customFormat="1" ht="22.5" x14ac:dyDescent="0.2">
      <c r="A828" s="5" t="s">
        <v>416</v>
      </c>
      <c r="B828" s="251">
        <v>10</v>
      </c>
      <c r="C828" s="8" t="s">
        <v>128</v>
      </c>
      <c r="D828" s="8" t="s">
        <v>417</v>
      </c>
      <c r="E828" s="251"/>
      <c r="F828" s="284">
        <v>140</v>
      </c>
    </row>
    <row r="829" spans="1:6" s="20" customFormat="1" ht="12" x14ac:dyDescent="0.2">
      <c r="A829" s="1" t="s">
        <v>376</v>
      </c>
      <c r="B829" s="251">
        <v>10</v>
      </c>
      <c r="C829" s="8" t="s">
        <v>128</v>
      </c>
      <c r="D829" s="8" t="s">
        <v>417</v>
      </c>
      <c r="E829" s="251" t="s">
        <v>96</v>
      </c>
      <c r="F829" s="284">
        <v>40</v>
      </c>
    </row>
    <row r="830" spans="1:6" s="20" customFormat="1" ht="22.5" x14ac:dyDescent="0.2">
      <c r="A830" s="1" t="s">
        <v>97</v>
      </c>
      <c r="B830" s="251">
        <v>10</v>
      </c>
      <c r="C830" s="8" t="s">
        <v>128</v>
      </c>
      <c r="D830" s="8" t="s">
        <v>417</v>
      </c>
      <c r="E830" s="251" t="s">
        <v>98</v>
      </c>
      <c r="F830" s="284">
        <v>40</v>
      </c>
    </row>
    <row r="831" spans="1:6" s="20" customFormat="1" ht="12" x14ac:dyDescent="0.2">
      <c r="A831" s="11" t="s">
        <v>393</v>
      </c>
      <c r="B831" s="251">
        <v>10</v>
      </c>
      <c r="C831" s="8" t="s">
        <v>128</v>
      </c>
      <c r="D831" s="8" t="s">
        <v>417</v>
      </c>
      <c r="E831" s="251" t="s">
        <v>100</v>
      </c>
      <c r="F831" s="284">
        <v>40</v>
      </c>
    </row>
    <row r="832" spans="1:6" s="18" customFormat="1" ht="12.75" x14ac:dyDescent="0.2">
      <c r="A832" s="28" t="s">
        <v>136</v>
      </c>
      <c r="B832" s="251">
        <v>10</v>
      </c>
      <c r="C832" s="8" t="s">
        <v>128</v>
      </c>
      <c r="D832" s="8" t="s">
        <v>417</v>
      </c>
      <c r="E832" s="251">
        <v>300</v>
      </c>
      <c r="F832" s="284">
        <v>100</v>
      </c>
    </row>
    <row r="833" spans="1:6" s="18" customFormat="1" ht="22.5" x14ac:dyDescent="0.2">
      <c r="A833" s="28" t="s">
        <v>447</v>
      </c>
      <c r="B833" s="251">
        <v>10</v>
      </c>
      <c r="C833" s="8" t="s">
        <v>128</v>
      </c>
      <c r="D833" s="8" t="s">
        <v>417</v>
      </c>
      <c r="E833" s="251">
        <v>320</v>
      </c>
      <c r="F833" s="284">
        <v>100</v>
      </c>
    </row>
    <row r="834" spans="1:6" s="18" customFormat="1" ht="22.5" x14ac:dyDescent="0.2">
      <c r="A834" s="28" t="s">
        <v>445</v>
      </c>
      <c r="B834" s="251">
        <v>10</v>
      </c>
      <c r="C834" s="8" t="s">
        <v>128</v>
      </c>
      <c r="D834" s="8" t="s">
        <v>417</v>
      </c>
      <c r="E834" s="251">
        <v>321</v>
      </c>
      <c r="F834" s="284">
        <v>100</v>
      </c>
    </row>
    <row r="835" spans="1:6" s="18" customFormat="1" ht="22.5" x14ac:dyDescent="0.2">
      <c r="A835" s="5" t="s">
        <v>418</v>
      </c>
      <c r="B835" s="280">
        <v>10</v>
      </c>
      <c r="C835" s="281" t="s">
        <v>128</v>
      </c>
      <c r="D835" s="8" t="s">
        <v>329</v>
      </c>
      <c r="E835" s="280"/>
      <c r="F835" s="282">
        <v>330</v>
      </c>
    </row>
    <row r="836" spans="1:6" s="18" customFormat="1" ht="12.75" x14ac:dyDescent="0.2">
      <c r="A836" s="1" t="s">
        <v>376</v>
      </c>
      <c r="B836" s="251">
        <v>10</v>
      </c>
      <c r="C836" s="8" t="s">
        <v>128</v>
      </c>
      <c r="D836" s="8" t="s">
        <v>329</v>
      </c>
      <c r="E836" s="251" t="s">
        <v>96</v>
      </c>
      <c r="F836" s="283">
        <v>330</v>
      </c>
    </row>
    <row r="837" spans="1:6" s="18" customFormat="1" ht="22.5" x14ac:dyDescent="0.2">
      <c r="A837" s="1" t="s">
        <v>97</v>
      </c>
      <c r="B837" s="251">
        <v>10</v>
      </c>
      <c r="C837" s="8" t="s">
        <v>128</v>
      </c>
      <c r="D837" s="8" t="s">
        <v>329</v>
      </c>
      <c r="E837" s="251" t="s">
        <v>98</v>
      </c>
      <c r="F837" s="283">
        <v>330</v>
      </c>
    </row>
    <row r="838" spans="1:6" s="18" customFormat="1" ht="12.75" x14ac:dyDescent="0.2">
      <c r="A838" s="11" t="s">
        <v>393</v>
      </c>
      <c r="B838" s="251">
        <v>10</v>
      </c>
      <c r="C838" s="8" t="s">
        <v>128</v>
      </c>
      <c r="D838" s="8" t="s">
        <v>329</v>
      </c>
      <c r="E838" s="251" t="s">
        <v>100</v>
      </c>
      <c r="F838" s="284">
        <v>330</v>
      </c>
    </row>
    <row r="839" spans="1:6" s="311" customFormat="1" ht="12.75" hidden="1" x14ac:dyDescent="0.2">
      <c r="A839" s="28" t="s">
        <v>136</v>
      </c>
      <c r="B839" s="251">
        <v>10</v>
      </c>
      <c r="C839" s="8" t="s">
        <v>128</v>
      </c>
      <c r="D839" s="8" t="s">
        <v>329</v>
      </c>
      <c r="E839" s="251">
        <v>300</v>
      </c>
      <c r="F839" s="284">
        <v>0</v>
      </c>
    </row>
    <row r="840" spans="1:6" s="311" customFormat="1" ht="22.5" hidden="1" x14ac:dyDescent="0.2">
      <c r="A840" s="28" t="s">
        <v>447</v>
      </c>
      <c r="B840" s="251">
        <v>10</v>
      </c>
      <c r="C840" s="8" t="s">
        <v>128</v>
      </c>
      <c r="D840" s="8" t="s">
        <v>329</v>
      </c>
      <c r="E840" s="251">
        <v>320</v>
      </c>
      <c r="F840" s="284">
        <v>0</v>
      </c>
    </row>
    <row r="841" spans="1:6" s="311" customFormat="1" ht="22.5" hidden="1" x14ac:dyDescent="0.2">
      <c r="A841" s="28" t="s">
        <v>445</v>
      </c>
      <c r="B841" s="251">
        <v>10</v>
      </c>
      <c r="C841" s="8" t="s">
        <v>128</v>
      </c>
      <c r="D841" s="8" t="s">
        <v>329</v>
      </c>
      <c r="E841" s="251">
        <v>321</v>
      </c>
      <c r="F841" s="284"/>
    </row>
    <row r="842" spans="1:6" s="18" customFormat="1" ht="22.5" hidden="1" x14ac:dyDescent="0.2">
      <c r="A842" s="5" t="s">
        <v>420</v>
      </c>
      <c r="B842" s="280">
        <v>10</v>
      </c>
      <c r="C842" s="281" t="s">
        <v>128</v>
      </c>
      <c r="D842" s="8" t="s">
        <v>419</v>
      </c>
      <c r="E842" s="280"/>
      <c r="F842" s="282">
        <v>0</v>
      </c>
    </row>
    <row r="843" spans="1:6" s="18" customFormat="1" ht="12.75" hidden="1" x14ac:dyDescent="0.2">
      <c r="A843" s="1" t="s">
        <v>376</v>
      </c>
      <c r="B843" s="251">
        <v>10</v>
      </c>
      <c r="C843" s="8" t="s">
        <v>128</v>
      </c>
      <c r="D843" s="8" t="s">
        <v>419</v>
      </c>
      <c r="E843" s="251" t="s">
        <v>96</v>
      </c>
      <c r="F843" s="283">
        <v>0</v>
      </c>
    </row>
    <row r="844" spans="1:6" s="18" customFormat="1" ht="22.5" hidden="1" x14ac:dyDescent="0.2">
      <c r="A844" s="1" t="s">
        <v>97</v>
      </c>
      <c r="B844" s="251">
        <v>10</v>
      </c>
      <c r="C844" s="8" t="s">
        <v>128</v>
      </c>
      <c r="D844" s="8" t="s">
        <v>419</v>
      </c>
      <c r="E844" s="251" t="s">
        <v>98</v>
      </c>
      <c r="F844" s="283">
        <v>0</v>
      </c>
    </row>
    <row r="845" spans="1:6" s="18" customFormat="1" ht="12.75" hidden="1" x14ac:dyDescent="0.2">
      <c r="A845" s="11" t="s">
        <v>393</v>
      </c>
      <c r="B845" s="251">
        <v>10</v>
      </c>
      <c r="C845" s="8" t="s">
        <v>128</v>
      </c>
      <c r="D845" s="8" t="s">
        <v>419</v>
      </c>
      <c r="E845" s="251" t="s">
        <v>100</v>
      </c>
      <c r="F845" s="284">
        <v>0</v>
      </c>
    </row>
    <row r="846" spans="1:6" s="18" customFormat="1" ht="12.75" x14ac:dyDescent="0.2">
      <c r="A846" s="5" t="s">
        <v>422</v>
      </c>
      <c r="B846" s="280">
        <v>10</v>
      </c>
      <c r="C846" s="281" t="s">
        <v>128</v>
      </c>
      <c r="D846" s="8" t="s">
        <v>421</v>
      </c>
      <c r="E846" s="280"/>
      <c r="F846" s="282">
        <v>432</v>
      </c>
    </row>
    <row r="847" spans="1:6" s="18" customFormat="1" ht="12.75" x14ac:dyDescent="0.2">
      <c r="A847" s="1" t="s">
        <v>376</v>
      </c>
      <c r="B847" s="251">
        <v>10</v>
      </c>
      <c r="C847" s="8" t="s">
        <v>128</v>
      </c>
      <c r="D847" s="8" t="s">
        <v>421</v>
      </c>
      <c r="E847" s="251" t="s">
        <v>96</v>
      </c>
      <c r="F847" s="283">
        <v>432</v>
      </c>
    </row>
    <row r="848" spans="1:6" s="18" customFormat="1" ht="22.5" x14ac:dyDescent="0.2">
      <c r="A848" s="1" t="s">
        <v>97</v>
      </c>
      <c r="B848" s="251">
        <v>10</v>
      </c>
      <c r="C848" s="8" t="s">
        <v>128</v>
      </c>
      <c r="D848" s="8" t="s">
        <v>421</v>
      </c>
      <c r="E848" s="251" t="s">
        <v>98</v>
      </c>
      <c r="F848" s="283">
        <v>432</v>
      </c>
    </row>
    <row r="849" spans="1:6" s="18" customFormat="1" ht="12.75" x14ac:dyDescent="0.2">
      <c r="A849" s="11" t="s">
        <v>393</v>
      </c>
      <c r="B849" s="251">
        <v>10</v>
      </c>
      <c r="C849" s="8" t="s">
        <v>128</v>
      </c>
      <c r="D849" s="8" t="s">
        <v>421</v>
      </c>
      <c r="E849" s="251" t="s">
        <v>100</v>
      </c>
      <c r="F849" s="284">
        <v>432</v>
      </c>
    </row>
    <row r="850" spans="1:6" s="18" customFormat="1" ht="12.75" x14ac:dyDescent="0.2">
      <c r="A850" s="55" t="s">
        <v>537</v>
      </c>
      <c r="B850" s="280">
        <v>10</v>
      </c>
      <c r="C850" s="281" t="s">
        <v>128</v>
      </c>
      <c r="D850" s="8" t="s">
        <v>536</v>
      </c>
      <c r="E850" s="280"/>
      <c r="F850" s="282">
        <v>48</v>
      </c>
    </row>
    <row r="851" spans="1:6" s="18" customFormat="1" ht="12.75" x14ac:dyDescent="0.2">
      <c r="A851" s="1" t="s">
        <v>376</v>
      </c>
      <c r="B851" s="251">
        <v>10</v>
      </c>
      <c r="C851" s="8" t="s">
        <v>128</v>
      </c>
      <c r="D851" s="8" t="s">
        <v>536</v>
      </c>
      <c r="E851" s="251" t="s">
        <v>96</v>
      </c>
      <c r="F851" s="283">
        <v>48</v>
      </c>
    </row>
    <row r="852" spans="1:6" s="18" customFormat="1" ht="22.5" x14ac:dyDescent="0.2">
      <c r="A852" s="1" t="s">
        <v>97</v>
      </c>
      <c r="B852" s="251">
        <v>10</v>
      </c>
      <c r="C852" s="8" t="s">
        <v>128</v>
      </c>
      <c r="D852" s="8" t="s">
        <v>536</v>
      </c>
      <c r="E852" s="251" t="s">
        <v>98</v>
      </c>
      <c r="F852" s="283">
        <v>48</v>
      </c>
    </row>
    <row r="853" spans="1:6" s="18" customFormat="1" ht="12.75" x14ac:dyDescent="0.2">
      <c r="A853" s="11" t="s">
        <v>393</v>
      </c>
      <c r="B853" s="251">
        <v>10</v>
      </c>
      <c r="C853" s="8" t="s">
        <v>128</v>
      </c>
      <c r="D853" s="8" t="s">
        <v>536</v>
      </c>
      <c r="E853" s="251" t="s">
        <v>100</v>
      </c>
      <c r="F853" s="284">
        <v>48</v>
      </c>
    </row>
    <row r="854" spans="1:6" s="18" customFormat="1" ht="33.75" x14ac:dyDescent="0.2">
      <c r="A854" s="11" t="s">
        <v>608</v>
      </c>
      <c r="B854" s="251">
        <v>10</v>
      </c>
      <c r="C854" s="8" t="s">
        <v>128</v>
      </c>
      <c r="D854" s="8" t="s">
        <v>607</v>
      </c>
      <c r="E854" s="251"/>
      <c r="F854" s="283">
        <v>7601.9960000000001</v>
      </c>
    </row>
    <row r="855" spans="1:6" s="20" customFormat="1" ht="33.75" x14ac:dyDescent="0.2">
      <c r="A855" s="11" t="s">
        <v>598</v>
      </c>
      <c r="B855" s="251">
        <v>10</v>
      </c>
      <c r="C855" s="8" t="s">
        <v>128</v>
      </c>
      <c r="D855" s="8" t="s">
        <v>607</v>
      </c>
      <c r="E855" s="251"/>
      <c r="F855" s="283">
        <v>7601.9960000000001</v>
      </c>
    </row>
    <row r="856" spans="1:6" s="20" customFormat="1" ht="12" x14ac:dyDescent="0.2">
      <c r="A856" s="11" t="s">
        <v>136</v>
      </c>
      <c r="B856" s="251">
        <v>10</v>
      </c>
      <c r="C856" s="8" t="s">
        <v>128</v>
      </c>
      <c r="D856" s="8" t="s">
        <v>607</v>
      </c>
      <c r="E856" s="251">
        <v>300</v>
      </c>
      <c r="F856" s="283">
        <v>7601.9960000000001</v>
      </c>
    </row>
    <row r="857" spans="1:6" s="20" customFormat="1" ht="33.75" x14ac:dyDescent="0.2">
      <c r="A857" s="11" t="s">
        <v>375</v>
      </c>
      <c r="B857" s="251">
        <v>10</v>
      </c>
      <c r="C857" s="8" t="s">
        <v>128</v>
      </c>
      <c r="D857" s="8" t="s">
        <v>607</v>
      </c>
      <c r="E857" s="251">
        <v>320</v>
      </c>
      <c r="F857" s="283">
        <v>7601.9960000000001</v>
      </c>
    </row>
    <row r="858" spans="1:6" s="18" customFormat="1" ht="22.5" x14ac:dyDescent="0.2">
      <c r="A858" s="11" t="s">
        <v>609</v>
      </c>
      <c r="B858" s="251">
        <v>10</v>
      </c>
      <c r="C858" s="8" t="s">
        <v>128</v>
      </c>
      <c r="D858" s="8" t="s">
        <v>607</v>
      </c>
      <c r="E858" s="251">
        <v>323</v>
      </c>
      <c r="F858" s="283">
        <v>7601.9960000000001</v>
      </c>
    </row>
    <row r="859" spans="1:6" s="18" customFormat="1" ht="12.75" x14ac:dyDescent="0.2">
      <c r="A859" s="38" t="s">
        <v>205</v>
      </c>
      <c r="B859" s="288" t="s">
        <v>126</v>
      </c>
      <c r="C859" s="288" t="s">
        <v>104</v>
      </c>
      <c r="D859" s="247"/>
      <c r="E859" s="289"/>
      <c r="F859" s="278">
        <v>24930.304</v>
      </c>
    </row>
    <row r="860" spans="1:6" s="18" customFormat="1" ht="22.5" x14ac:dyDescent="0.2">
      <c r="A860" s="1" t="s">
        <v>564</v>
      </c>
      <c r="B860" s="251">
        <v>10</v>
      </c>
      <c r="C860" s="8" t="s">
        <v>104</v>
      </c>
      <c r="D860" s="8" t="s">
        <v>180</v>
      </c>
      <c r="E860" s="251"/>
      <c r="F860" s="284">
        <v>4536</v>
      </c>
    </row>
    <row r="861" spans="1:6" s="18" customFormat="1" ht="12.75" x14ac:dyDescent="0.2">
      <c r="A861" s="1" t="s">
        <v>181</v>
      </c>
      <c r="B861" s="251">
        <v>10</v>
      </c>
      <c r="C861" s="8" t="s">
        <v>206</v>
      </c>
      <c r="D861" s="8" t="s">
        <v>182</v>
      </c>
      <c r="E861" s="251"/>
      <c r="F861" s="284">
        <v>4536</v>
      </c>
    </row>
    <row r="862" spans="1:6" s="18" customFormat="1" ht="33.75" x14ac:dyDescent="0.2">
      <c r="A862" s="1" t="s">
        <v>401</v>
      </c>
      <c r="B862" s="251" t="s">
        <v>126</v>
      </c>
      <c r="C862" s="8" t="s">
        <v>104</v>
      </c>
      <c r="D862" s="8" t="s">
        <v>207</v>
      </c>
      <c r="E862" s="251" t="s">
        <v>124</v>
      </c>
      <c r="F862" s="283">
        <v>4536</v>
      </c>
    </row>
    <row r="863" spans="1:6" s="18" customFormat="1" ht="33.75" x14ac:dyDescent="0.2">
      <c r="A863" s="1" t="s">
        <v>208</v>
      </c>
      <c r="B863" s="251" t="s">
        <v>126</v>
      </c>
      <c r="C863" s="8" t="s">
        <v>104</v>
      </c>
      <c r="D863" s="8" t="s">
        <v>209</v>
      </c>
      <c r="E863" s="251"/>
      <c r="F863" s="283">
        <v>3985</v>
      </c>
    </row>
    <row r="864" spans="1:6" s="18" customFormat="1" ht="12.75" x14ac:dyDescent="0.2">
      <c r="A864" s="28" t="s">
        <v>136</v>
      </c>
      <c r="B864" s="251" t="s">
        <v>126</v>
      </c>
      <c r="C864" s="8" t="s">
        <v>104</v>
      </c>
      <c r="D864" s="8" t="s">
        <v>209</v>
      </c>
      <c r="E864" s="254" t="s">
        <v>137</v>
      </c>
      <c r="F864" s="283">
        <v>3985</v>
      </c>
    </row>
    <row r="865" spans="1:6" s="18" customFormat="1" ht="33.75" x14ac:dyDescent="0.2">
      <c r="A865" s="1" t="s">
        <v>375</v>
      </c>
      <c r="B865" s="251" t="s">
        <v>126</v>
      </c>
      <c r="C865" s="8" t="s">
        <v>104</v>
      </c>
      <c r="D865" s="8" t="s">
        <v>209</v>
      </c>
      <c r="E865" s="257">
        <v>320</v>
      </c>
      <c r="F865" s="283">
        <v>3985</v>
      </c>
    </row>
    <row r="866" spans="1:6" s="18" customFormat="1" ht="22.5" x14ac:dyDescent="0.2">
      <c r="A866" s="11" t="s">
        <v>445</v>
      </c>
      <c r="B866" s="251" t="s">
        <v>126</v>
      </c>
      <c r="C866" s="8" t="s">
        <v>104</v>
      </c>
      <c r="D866" s="8" t="s">
        <v>209</v>
      </c>
      <c r="E866" s="257">
        <v>321</v>
      </c>
      <c r="F866" s="283">
        <v>3985</v>
      </c>
    </row>
    <row r="867" spans="1:6" s="18" customFormat="1" ht="56.25" x14ac:dyDescent="0.2">
      <c r="A867" s="11" t="s">
        <v>947</v>
      </c>
      <c r="B867" s="251" t="s">
        <v>126</v>
      </c>
      <c r="C867" s="8" t="s">
        <v>104</v>
      </c>
      <c r="D867" s="8" t="s">
        <v>948</v>
      </c>
      <c r="E867" s="257"/>
      <c r="F867" s="258">
        <v>551</v>
      </c>
    </row>
    <row r="868" spans="1:6" s="18" customFormat="1" ht="22.5" x14ac:dyDescent="0.2">
      <c r="A868" s="1" t="s">
        <v>78</v>
      </c>
      <c r="B868" s="251" t="s">
        <v>126</v>
      </c>
      <c r="C868" s="8" t="s">
        <v>104</v>
      </c>
      <c r="D868" s="8" t="s">
        <v>948</v>
      </c>
      <c r="E868" s="257">
        <v>600</v>
      </c>
      <c r="F868" s="258">
        <v>551</v>
      </c>
    </row>
    <row r="869" spans="1:6" s="18" customFormat="1" ht="12.75" x14ac:dyDescent="0.2">
      <c r="A869" s="1" t="s">
        <v>80</v>
      </c>
      <c r="B869" s="251" t="s">
        <v>126</v>
      </c>
      <c r="C869" s="8" t="s">
        <v>104</v>
      </c>
      <c r="D869" s="8" t="s">
        <v>948</v>
      </c>
      <c r="E869" s="257">
        <v>610</v>
      </c>
      <c r="F869" s="258">
        <v>551</v>
      </c>
    </row>
    <row r="870" spans="1:6" s="18" customFormat="1" ht="12.75" x14ac:dyDescent="0.2">
      <c r="A870" s="1" t="s">
        <v>446</v>
      </c>
      <c r="B870" s="251" t="s">
        <v>126</v>
      </c>
      <c r="C870" s="8" t="s">
        <v>104</v>
      </c>
      <c r="D870" s="8" t="s">
        <v>948</v>
      </c>
      <c r="E870" s="257">
        <v>612</v>
      </c>
      <c r="F870" s="258">
        <v>551</v>
      </c>
    </row>
    <row r="871" spans="1:6" s="18" customFormat="1" ht="45" x14ac:dyDescent="0.2">
      <c r="A871" s="5" t="s">
        <v>911</v>
      </c>
      <c r="B871" s="251">
        <v>10</v>
      </c>
      <c r="C871" s="8" t="s">
        <v>104</v>
      </c>
      <c r="D871" s="8" t="s">
        <v>942</v>
      </c>
      <c r="E871" s="251"/>
      <c r="F871" s="283">
        <v>4182</v>
      </c>
    </row>
    <row r="872" spans="1:6" s="52" customFormat="1" ht="12.75" x14ac:dyDescent="0.2">
      <c r="A872" s="28" t="s">
        <v>136</v>
      </c>
      <c r="B872" s="251">
        <v>10</v>
      </c>
      <c r="C872" s="8" t="s">
        <v>104</v>
      </c>
      <c r="D872" s="8" t="s">
        <v>942</v>
      </c>
      <c r="E872" s="254" t="s">
        <v>137</v>
      </c>
      <c r="F872" s="283">
        <v>4182</v>
      </c>
    </row>
    <row r="873" spans="1:6" s="18" customFormat="1" ht="12.75" x14ac:dyDescent="0.2">
      <c r="A873" s="28" t="s">
        <v>138</v>
      </c>
      <c r="B873" s="251">
        <v>10</v>
      </c>
      <c r="C873" s="8" t="s">
        <v>104</v>
      </c>
      <c r="D873" s="8" t="s">
        <v>942</v>
      </c>
      <c r="E873" s="257">
        <v>320</v>
      </c>
      <c r="F873" s="283">
        <v>4182</v>
      </c>
    </row>
    <row r="874" spans="1:6" s="18" customFormat="1" ht="22.5" x14ac:dyDescent="0.2">
      <c r="A874" s="11" t="s">
        <v>139</v>
      </c>
      <c r="B874" s="251">
        <v>10</v>
      </c>
      <c r="C874" s="8" t="s">
        <v>104</v>
      </c>
      <c r="D874" s="8" t="s">
        <v>942</v>
      </c>
      <c r="E874" s="257">
        <v>321</v>
      </c>
      <c r="F874" s="283">
        <v>4182</v>
      </c>
    </row>
    <row r="875" spans="1:6" s="18" customFormat="1" ht="67.5" x14ac:dyDescent="0.2">
      <c r="A875" s="1" t="s">
        <v>919</v>
      </c>
      <c r="B875" s="251">
        <v>10</v>
      </c>
      <c r="C875" s="8" t="s">
        <v>104</v>
      </c>
      <c r="D875" s="304" t="s">
        <v>963</v>
      </c>
      <c r="E875" s="305"/>
      <c r="F875" s="258">
        <v>2900</v>
      </c>
    </row>
    <row r="876" spans="1:6" s="18" customFormat="1" ht="12.75" x14ac:dyDescent="0.2">
      <c r="A876" s="28" t="s">
        <v>136</v>
      </c>
      <c r="B876" s="251">
        <v>10</v>
      </c>
      <c r="C876" s="8" t="s">
        <v>104</v>
      </c>
      <c r="D876" s="304" t="s">
        <v>963</v>
      </c>
      <c r="E876" s="304" t="s">
        <v>137</v>
      </c>
      <c r="F876" s="258">
        <v>2900</v>
      </c>
    </row>
    <row r="877" spans="1:6" s="18" customFormat="1" ht="33.75" x14ac:dyDescent="0.2">
      <c r="A877" s="1" t="s">
        <v>375</v>
      </c>
      <c r="B877" s="251">
        <v>10</v>
      </c>
      <c r="C877" s="8" t="s">
        <v>104</v>
      </c>
      <c r="D877" s="304" t="s">
        <v>963</v>
      </c>
      <c r="E877" s="257">
        <v>320</v>
      </c>
      <c r="F877" s="258">
        <v>2900</v>
      </c>
    </row>
    <row r="878" spans="1:6" ht="22.5" x14ac:dyDescent="0.2">
      <c r="A878" s="11" t="s">
        <v>445</v>
      </c>
      <c r="B878" s="251">
        <v>10</v>
      </c>
      <c r="C878" s="8" t="s">
        <v>104</v>
      </c>
      <c r="D878" s="304" t="s">
        <v>963</v>
      </c>
      <c r="E878" s="257">
        <v>321</v>
      </c>
      <c r="F878" s="258">
        <v>2900</v>
      </c>
    </row>
    <row r="879" spans="1:6" ht="33.75" x14ac:dyDescent="0.2">
      <c r="A879" s="11" t="s">
        <v>598</v>
      </c>
      <c r="B879" s="254" t="s">
        <v>126</v>
      </c>
      <c r="C879" s="254" t="s">
        <v>104</v>
      </c>
      <c r="D879" s="254" t="s">
        <v>607</v>
      </c>
      <c r="E879" s="257"/>
      <c r="F879" s="283">
        <v>8738.0040000000008</v>
      </c>
    </row>
    <row r="880" spans="1:6" ht="12" x14ac:dyDescent="0.2">
      <c r="A880" s="11" t="s">
        <v>136</v>
      </c>
      <c r="B880" s="254">
        <v>10</v>
      </c>
      <c r="C880" s="254" t="s">
        <v>104</v>
      </c>
      <c r="D880" s="254" t="s">
        <v>607</v>
      </c>
      <c r="E880" s="257">
        <v>300</v>
      </c>
      <c r="F880" s="283">
        <v>8738.0040000000008</v>
      </c>
    </row>
    <row r="881" spans="1:6" ht="33.75" x14ac:dyDescent="0.2">
      <c r="A881" s="11" t="s">
        <v>375</v>
      </c>
      <c r="B881" s="254">
        <v>10</v>
      </c>
      <c r="C881" s="254" t="s">
        <v>104</v>
      </c>
      <c r="D881" s="254" t="s">
        <v>607</v>
      </c>
      <c r="E881" s="257">
        <v>320</v>
      </c>
      <c r="F881" s="283">
        <v>8738.0040000000008</v>
      </c>
    </row>
    <row r="882" spans="1:6" ht="22.5" x14ac:dyDescent="0.2">
      <c r="A882" s="11" t="s">
        <v>445</v>
      </c>
      <c r="B882" s="254">
        <v>10</v>
      </c>
      <c r="C882" s="254" t="s">
        <v>104</v>
      </c>
      <c r="D882" s="254" t="s">
        <v>607</v>
      </c>
      <c r="E882" s="257">
        <v>321</v>
      </c>
      <c r="F882" s="283">
        <v>8738.0040000000008</v>
      </c>
    </row>
    <row r="883" spans="1:6" ht="31.5" x14ac:dyDescent="0.2">
      <c r="A883" s="3" t="s">
        <v>635</v>
      </c>
      <c r="B883" s="255">
        <v>10</v>
      </c>
      <c r="C883" s="247" t="s">
        <v>104</v>
      </c>
      <c r="D883" s="247" t="s">
        <v>304</v>
      </c>
      <c r="E883" s="255"/>
      <c r="F883" s="278">
        <v>4574.3</v>
      </c>
    </row>
    <row r="884" spans="1:6" s="18" customFormat="1" ht="22.5" x14ac:dyDescent="0.2">
      <c r="A884" s="55" t="s">
        <v>526</v>
      </c>
      <c r="B884" s="8" t="s">
        <v>126</v>
      </c>
      <c r="C884" s="8" t="s">
        <v>104</v>
      </c>
      <c r="D884" s="8" t="s">
        <v>525</v>
      </c>
      <c r="E884" s="251" t="s">
        <v>124</v>
      </c>
      <c r="F884" s="283">
        <v>4574.3</v>
      </c>
    </row>
    <row r="885" spans="1:6" s="18" customFormat="1" ht="12.75" x14ac:dyDescent="0.2">
      <c r="A885" s="5" t="s">
        <v>449</v>
      </c>
      <c r="B885" s="8" t="s">
        <v>126</v>
      </c>
      <c r="C885" s="8" t="s">
        <v>104</v>
      </c>
      <c r="D885" s="8" t="s">
        <v>535</v>
      </c>
      <c r="E885" s="251"/>
      <c r="F885" s="283">
        <v>4574.3</v>
      </c>
    </row>
    <row r="886" spans="1:6" s="18" customFormat="1" ht="12.75" x14ac:dyDescent="0.2">
      <c r="A886" s="28" t="s">
        <v>136</v>
      </c>
      <c r="B886" s="8" t="s">
        <v>126</v>
      </c>
      <c r="C886" s="8" t="s">
        <v>104</v>
      </c>
      <c r="D886" s="8" t="s">
        <v>535</v>
      </c>
      <c r="E886" s="251">
        <v>300</v>
      </c>
      <c r="F886" s="283">
        <v>4574.3</v>
      </c>
    </row>
    <row r="887" spans="1:6" s="18" customFormat="1" ht="33.75" x14ac:dyDescent="0.2">
      <c r="A887" s="1" t="s">
        <v>375</v>
      </c>
      <c r="B887" s="8" t="s">
        <v>126</v>
      </c>
      <c r="C887" s="8" t="s">
        <v>104</v>
      </c>
      <c r="D887" s="8" t="s">
        <v>535</v>
      </c>
      <c r="E887" s="251">
        <v>320</v>
      </c>
      <c r="F887" s="283">
        <v>4574.3</v>
      </c>
    </row>
    <row r="888" spans="1:6" s="18" customFormat="1" ht="12.75" x14ac:dyDescent="0.2">
      <c r="A888" s="1" t="s">
        <v>319</v>
      </c>
      <c r="B888" s="8" t="s">
        <v>126</v>
      </c>
      <c r="C888" s="8" t="s">
        <v>104</v>
      </c>
      <c r="D888" s="8" t="s">
        <v>535</v>
      </c>
      <c r="E888" s="251">
        <v>322</v>
      </c>
      <c r="F888" s="283">
        <v>4574.3</v>
      </c>
    </row>
    <row r="889" spans="1:6" s="18" customFormat="1" ht="12.75" x14ac:dyDescent="0.2">
      <c r="A889" s="3" t="s">
        <v>157</v>
      </c>
      <c r="B889" s="255" t="s">
        <v>126</v>
      </c>
      <c r="C889" s="247" t="s">
        <v>158</v>
      </c>
      <c r="D889" s="247" t="s">
        <v>123</v>
      </c>
      <c r="E889" s="255" t="s">
        <v>124</v>
      </c>
      <c r="F889" s="278">
        <v>6466</v>
      </c>
    </row>
    <row r="890" spans="1:6" s="18" customFormat="1" ht="22.5" x14ac:dyDescent="0.2">
      <c r="A890" s="1" t="s">
        <v>563</v>
      </c>
      <c r="B890" s="251">
        <v>10</v>
      </c>
      <c r="C890" s="8" t="s">
        <v>158</v>
      </c>
      <c r="D890" s="8" t="s">
        <v>129</v>
      </c>
      <c r="E890" s="251"/>
      <c r="F890" s="283">
        <v>1505</v>
      </c>
    </row>
    <row r="891" spans="1:6" s="18" customFormat="1" ht="22.5" x14ac:dyDescent="0.2">
      <c r="A891" s="1" t="s">
        <v>130</v>
      </c>
      <c r="B891" s="251" t="s">
        <v>126</v>
      </c>
      <c r="C891" s="8" t="s">
        <v>158</v>
      </c>
      <c r="D891" s="8" t="s">
        <v>131</v>
      </c>
      <c r="E891" s="251"/>
      <c r="F891" s="283">
        <v>1505</v>
      </c>
    </row>
    <row r="892" spans="1:6" s="18" customFormat="1" ht="33.75" x14ac:dyDescent="0.2">
      <c r="A892" s="1" t="s">
        <v>159</v>
      </c>
      <c r="B892" s="251" t="s">
        <v>126</v>
      </c>
      <c r="C892" s="8" t="s">
        <v>158</v>
      </c>
      <c r="D892" s="8" t="s">
        <v>160</v>
      </c>
      <c r="E892" s="251" t="s">
        <v>124</v>
      </c>
      <c r="F892" s="283">
        <v>1505</v>
      </c>
    </row>
    <row r="893" spans="1:6" s="18" customFormat="1" ht="22.5" x14ac:dyDescent="0.2">
      <c r="A893" s="1" t="s">
        <v>381</v>
      </c>
      <c r="B893" s="251" t="s">
        <v>126</v>
      </c>
      <c r="C893" s="8" t="s">
        <v>158</v>
      </c>
      <c r="D893" s="8" t="s">
        <v>161</v>
      </c>
      <c r="E893" s="251" t="s">
        <v>124</v>
      </c>
      <c r="F893" s="283">
        <v>1505</v>
      </c>
    </row>
    <row r="894" spans="1:6" s="188" customFormat="1" ht="12.75" x14ac:dyDescent="0.2">
      <c r="A894" s="1" t="s">
        <v>376</v>
      </c>
      <c r="B894" s="251" t="s">
        <v>126</v>
      </c>
      <c r="C894" s="8" t="s">
        <v>158</v>
      </c>
      <c r="D894" s="8" t="s">
        <v>161</v>
      </c>
      <c r="E894" s="251" t="s">
        <v>96</v>
      </c>
      <c r="F894" s="283">
        <v>1505</v>
      </c>
    </row>
    <row r="895" spans="1:6" s="188" customFormat="1" ht="22.5" x14ac:dyDescent="0.2">
      <c r="A895" s="1" t="s">
        <v>97</v>
      </c>
      <c r="B895" s="251" t="s">
        <v>126</v>
      </c>
      <c r="C895" s="8" t="s">
        <v>158</v>
      </c>
      <c r="D895" s="8" t="s">
        <v>161</v>
      </c>
      <c r="E895" s="251" t="s">
        <v>98</v>
      </c>
      <c r="F895" s="283">
        <v>1505</v>
      </c>
    </row>
    <row r="896" spans="1:6" s="188" customFormat="1" ht="22.5" x14ac:dyDescent="0.2">
      <c r="A896" s="11" t="s">
        <v>111</v>
      </c>
      <c r="B896" s="251" t="s">
        <v>126</v>
      </c>
      <c r="C896" s="8" t="s">
        <v>158</v>
      </c>
      <c r="D896" s="8" t="s">
        <v>161</v>
      </c>
      <c r="E896" s="251">
        <v>242</v>
      </c>
      <c r="F896" s="283">
        <v>0</v>
      </c>
    </row>
    <row r="897" spans="1:6" s="18" customFormat="1" ht="12.75" x14ac:dyDescent="0.2">
      <c r="A897" s="11" t="s">
        <v>393</v>
      </c>
      <c r="B897" s="251" t="s">
        <v>126</v>
      </c>
      <c r="C897" s="8" t="s">
        <v>158</v>
      </c>
      <c r="D897" s="8" t="s">
        <v>161</v>
      </c>
      <c r="E897" s="251" t="s">
        <v>100</v>
      </c>
      <c r="F897" s="283">
        <v>1505</v>
      </c>
    </row>
    <row r="898" spans="1:6" s="18" customFormat="1" ht="12.75" x14ac:dyDescent="0.2">
      <c r="A898" s="1" t="s">
        <v>162</v>
      </c>
      <c r="B898" s="251" t="s">
        <v>126</v>
      </c>
      <c r="C898" s="8" t="s">
        <v>158</v>
      </c>
      <c r="D898" s="8" t="s">
        <v>163</v>
      </c>
      <c r="E898" s="251"/>
      <c r="F898" s="283">
        <v>4951</v>
      </c>
    </row>
    <row r="899" spans="1:6" s="18" customFormat="1" ht="22.5" x14ac:dyDescent="0.2">
      <c r="A899" s="1" t="s">
        <v>164</v>
      </c>
      <c r="B899" s="251" t="s">
        <v>126</v>
      </c>
      <c r="C899" s="8" t="s">
        <v>158</v>
      </c>
      <c r="D899" s="8" t="s">
        <v>165</v>
      </c>
      <c r="E899" s="251" t="s">
        <v>124</v>
      </c>
      <c r="F899" s="283">
        <v>4821</v>
      </c>
    </row>
    <row r="900" spans="1:6" s="18" customFormat="1" ht="22.5" x14ac:dyDescent="0.2">
      <c r="A900" s="5" t="s">
        <v>166</v>
      </c>
      <c r="B900" s="251">
        <v>10</v>
      </c>
      <c r="C900" s="8" t="s">
        <v>158</v>
      </c>
      <c r="D900" s="8" t="s">
        <v>167</v>
      </c>
      <c r="E900" s="251" t="s">
        <v>124</v>
      </c>
      <c r="F900" s="283">
        <v>4371</v>
      </c>
    </row>
    <row r="901" spans="1:6" s="18" customFormat="1" ht="33.75" x14ac:dyDescent="0.2">
      <c r="A901" s="1" t="s">
        <v>87</v>
      </c>
      <c r="B901" s="251">
        <v>10</v>
      </c>
      <c r="C901" s="8" t="s">
        <v>158</v>
      </c>
      <c r="D901" s="8" t="s">
        <v>167</v>
      </c>
      <c r="E901" s="251" t="s">
        <v>88</v>
      </c>
      <c r="F901" s="283">
        <v>4371</v>
      </c>
    </row>
    <row r="902" spans="1:6" s="18" customFormat="1" ht="12.75" x14ac:dyDescent="0.2">
      <c r="A902" s="1" t="s">
        <v>108</v>
      </c>
      <c r="B902" s="251">
        <v>10</v>
      </c>
      <c r="C902" s="8" t="s">
        <v>158</v>
      </c>
      <c r="D902" s="8" t="s">
        <v>167</v>
      </c>
      <c r="E902" s="251" t="s">
        <v>168</v>
      </c>
      <c r="F902" s="283">
        <v>4371</v>
      </c>
    </row>
    <row r="903" spans="1:6" s="18" customFormat="1" ht="12.75" x14ac:dyDescent="0.2">
      <c r="A903" s="5" t="s">
        <v>109</v>
      </c>
      <c r="B903" s="251">
        <v>10</v>
      </c>
      <c r="C903" s="8" t="s">
        <v>158</v>
      </c>
      <c r="D903" s="8" t="s">
        <v>167</v>
      </c>
      <c r="E903" s="251" t="s">
        <v>169</v>
      </c>
      <c r="F903" s="283">
        <v>3357</v>
      </c>
    </row>
    <row r="904" spans="1:6" s="18" customFormat="1" ht="33.75" x14ac:dyDescent="0.2">
      <c r="A904" s="5" t="s">
        <v>110</v>
      </c>
      <c r="B904" s="251">
        <v>10</v>
      </c>
      <c r="C904" s="8" t="s">
        <v>158</v>
      </c>
      <c r="D904" s="8" t="s">
        <v>167</v>
      </c>
      <c r="E904" s="251">
        <v>129</v>
      </c>
      <c r="F904" s="283">
        <v>1014</v>
      </c>
    </row>
    <row r="905" spans="1:6" s="18" customFormat="1" ht="12.75" x14ac:dyDescent="0.2">
      <c r="A905" s="1" t="s">
        <v>376</v>
      </c>
      <c r="B905" s="251">
        <v>10</v>
      </c>
      <c r="C905" s="8" t="s">
        <v>158</v>
      </c>
      <c r="D905" s="8" t="s">
        <v>170</v>
      </c>
      <c r="E905" s="251" t="s">
        <v>96</v>
      </c>
      <c r="F905" s="283">
        <v>450</v>
      </c>
    </row>
    <row r="906" spans="1:6" s="18" customFormat="1" ht="22.5" x14ac:dyDescent="0.2">
      <c r="A906" s="1" t="s">
        <v>97</v>
      </c>
      <c r="B906" s="251">
        <v>10</v>
      </c>
      <c r="C906" s="8" t="s">
        <v>158</v>
      </c>
      <c r="D906" s="8" t="s">
        <v>170</v>
      </c>
      <c r="E906" s="251" t="s">
        <v>98</v>
      </c>
      <c r="F906" s="283">
        <v>450</v>
      </c>
    </row>
    <row r="907" spans="1:6" ht="22.5" x14ac:dyDescent="0.2">
      <c r="A907" s="11" t="s">
        <v>111</v>
      </c>
      <c r="B907" s="251">
        <v>10</v>
      </c>
      <c r="C907" s="8" t="s">
        <v>158</v>
      </c>
      <c r="D907" s="8" t="s">
        <v>170</v>
      </c>
      <c r="E907" s="251">
        <v>242</v>
      </c>
      <c r="F907" s="283">
        <v>293</v>
      </c>
    </row>
    <row r="908" spans="1:6" ht="12" x14ac:dyDescent="0.2">
      <c r="A908" s="11" t="s">
        <v>393</v>
      </c>
      <c r="B908" s="251">
        <v>10</v>
      </c>
      <c r="C908" s="8" t="s">
        <v>158</v>
      </c>
      <c r="D908" s="8" t="s">
        <v>170</v>
      </c>
      <c r="E908" s="251" t="s">
        <v>100</v>
      </c>
      <c r="F908" s="283">
        <v>157</v>
      </c>
    </row>
    <row r="909" spans="1:6" ht="12" hidden="1" x14ac:dyDescent="0.2">
      <c r="A909" s="11" t="s">
        <v>112</v>
      </c>
      <c r="B909" s="251">
        <v>10</v>
      </c>
      <c r="C909" s="8" t="s">
        <v>158</v>
      </c>
      <c r="D909" s="8" t="s">
        <v>170</v>
      </c>
      <c r="E909" s="251" t="s">
        <v>171</v>
      </c>
      <c r="F909" s="283">
        <v>0</v>
      </c>
    </row>
    <row r="910" spans="1:6" ht="12" hidden="1" x14ac:dyDescent="0.2">
      <c r="A910" s="11" t="s">
        <v>478</v>
      </c>
      <c r="B910" s="251">
        <v>10</v>
      </c>
      <c r="C910" s="8" t="s">
        <v>158</v>
      </c>
      <c r="D910" s="8" t="s">
        <v>170</v>
      </c>
      <c r="E910" s="251">
        <v>830</v>
      </c>
      <c r="F910" s="283"/>
    </row>
    <row r="911" spans="1:6" ht="22.5" hidden="1" x14ac:dyDescent="0.2">
      <c r="A911" s="11" t="s">
        <v>479</v>
      </c>
      <c r="B911" s="251">
        <v>10</v>
      </c>
      <c r="C911" s="8" t="s">
        <v>158</v>
      </c>
      <c r="D911" s="8" t="s">
        <v>170</v>
      </c>
      <c r="E911" s="251">
        <v>831</v>
      </c>
      <c r="F911" s="283">
        <v>0</v>
      </c>
    </row>
    <row r="912" spans="1:6" ht="12" hidden="1" x14ac:dyDescent="0.2">
      <c r="A912" s="11" t="s">
        <v>113</v>
      </c>
      <c r="B912" s="251">
        <v>10</v>
      </c>
      <c r="C912" s="8" t="s">
        <v>158</v>
      </c>
      <c r="D912" s="8" t="s">
        <v>170</v>
      </c>
      <c r="E912" s="251" t="s">
        <v>114</v>
      </c>
      <c r="F912" s="283">
        <v>0</v>
      </c>
    </row>
    <row r="913" spans="1:6" ht="12" hidden="1" x14ac:dyDescent="0.2">
      <c r="A913" s="28" t="s">
        <v>115</v>
      </c>
      <c r="B913" s="251">
        <v>10</v>
      </c>
      <c r="C913" s="8" t="s">
        <v>158</v>
      </c>
      <c r="D913" s="8" t="s">
        <v>170</v>
      </c>
      <c r="E913" s="251" t="s">
        <v>116</v>
      </c>
      <c r="F913" s="283">
        <v>0</v>
      </c>
    </row>
    <row r="914" spans="1:6" ht="12" hidden="1" x14ac:dyDescent="0.2">
      <c r="A914" s="11" t="s">
        <v>370</v>
      </c>
      <c r="B914" s="251">
        <v>10</v>
      </c>
      <c r="C914" s="8" t="s">
        <v>158</v>
      </c>
      <c r="D914" s="8" t="s">
        <v>170</v>
      </c>
      <c r="E914" s="251">
        <v>853</v>
      </c>
      <c r="F914" s="283">
        <v>0</v>
      </c>
    </row>
    <row r="915" spans="1:6" ht="22.5" x14ac:dyDescent="0.2">
      <c r="A915" s="1" t="s">
        <v>173</v>
      </c>
      <c r="B915" s="251">
        <v>10</v>
      </c>
      <c r="C915" s="8" t="s">
        <v>158</v>
      </c>
      <c r="D915" s="8" t="s">
        <v>174</v>
      </c>
      <c r="E915" s="251"/>
      <c r="F915" s="283">
        <v>130</v>
      </c>
    </row>
    <row r="916" spans="1:6" ht="12" x14ac:dyDescent="0.2">
      <c r="A916" s="1" t="s">
        <v>376</v>
      </c>
      <c r="B916" s="251">
        <v>10</v>
      </c>
      <c r="C916" s="8" t="s">
        <v>158</v>
      </c>
      <c r="D916" s="8" t="s">
        <v>174</v>
      </c>
      <c r="E916" s="251" t="s">
        <v>96</v>
      </c>
      <c r="F916" s="283">
        <v>130</v>
      </c>
    </row>
    <row r="917" spans="1:6" ht="22.5" x14ac:dyDescent="0.2">
      <c r="A917" s="1" t="s">
        <v>97</v>
      </c>
      <c r="B917" s="251">
        <v>10</v>
      </c>
      <c r="C917" s="8" t="s">
        <v>158</v>
      </c>
      <c r="D917" s="8" t="s">
        <v>174</v>
      </c>
      <c r="E917" s="251" t="s">
        <v>98</v>
      </c>
      <c r="F917" s="283">
        <v>130</v>
      </c>
    </row>
    <row r="918" spans="1:6" ht="12" x14ac:dyDescent="0.2">
      <c r="A918" s="11" t="s">
        <v>393</v>
      </c>
      <c r="B918" s="251">
        <v>10</v>
      </c>
      <c r="C918" s="8" t="s">
        <v>158</v>
      </c>
      <c r="D918" s="8" t="s">
        <v>174</v>
      </c>
      <c r="E918" s="251" t="s">
        <v>100</v>
      </c>
      <c r="F918" s="283">
        <v>130</v>
      </c>
    </row>
    <row r="919" spans="1:6" ht="33.75" x14ac:dyDescent="0.2">
      <c r="A919" s="1" t="s">
        <v>638</v>
      </c>
      <c r="B919" s="251">
        <v>10</v>
      </c>
      <c r="C919" s="8" t="s">
        <v>158</v>
      </c>
      <c r="D919" s="8" t="s">
        <v>307</v>
      </c>
      <c r="E919" s="251"/>
      <c r="F919" s="283">
        <v>10</v>
      </c>
    </row>
    <row r="920" spans="1:6" ht="36" x14ac:dyDescent="0.2">
      <c r="A920" s="58" t="s">
        <v>538</v>
      </c>
      <c r="B920" s="251" t="s">
        <v>126</v>
      </c>
      <c r="C920" s="8" t="s">
        <v>158</v>
      </c>
      <c r="D920" s="8" t="s">
        <v>539</v>
      </c>
      <c r="E920" s="251"/>
      <c r="F920" s="283">
        <v>10</v>
      </c>
    </row>
    <row r="921" spans="1:6" ht="12" x14ac:dyDescent="0.2">
      <c r="A921" s="1" t="s">
        <v>376</v>
      </c>
      <c r="B921" s="251" t="s">
        <v>126</v>
      </c>
      <c r="C921" s="8" t="s">
        <v>158</v>
      </c>
      <c r="D921" s="8" t="s">
        <v>539</v>
      </c>
      <c r="E921" s="251" t="s">
        <v>96</v>
      </c>
      <c r="F921" s="283">
        <v>10</v>
      </c>
    </row>
    <row r="922" spans="1:6" ht="22.5" x14ac:dyDescent="0.2">
      <c r="A922" s="1" t="s">
        <v>97</v>
      </c>
      <c r="B922" s="251" t="s">
        <v>126</v>
      </c>
      <c r="C922" s="8" t="s">
        <v>158</v>
      </c>
      <c r="D922" s="8" t="s">
        <v>539</v>
      </c>
      <c r="E922" s="251" t="s">
        <v>98</v>
      </c>
      <c r="F922" s="283">
        <v>10</v>
      </c>
    </row>
    <row r="923" spans="1:6" ht="12" x14ac:dyDescent="0.2">
      <c r="A923" s="11" t="s">
        <v>393</v>
      </c>
      <c r="B923" s="251" t="s">
        <v>126</v>
      </c>
      <c r="C923" s="8" t="s">
        <v>158</v>
      </c>
      <c r="D923" s="8" t="s">
        <v>539</v>
      </c>
      <c r="E923" s="251" t="s">
        <v>100</v>
      </c>
      <c r="F923" s="283">
        <v>10</v>
      </c>
    </row>
    <row r="924" spans="1:6" ht="12" x14ac:dyDescent="0.2">
      <c r="A924" s="3" t="s">
        <v>320</v>
      </c>
      <c r="B924" s="255" t="s">
        <v>321</v>
      </c>
      <c r="C924" s="247" t="s">
        <v>122</v>
      </c>
      <c r="D924" s="247" t="s">
        <v>123</v>
      </c>
      <c r="E924" s="255" t="s">
        <v>124</v>
      </c>
      <c r="F924" s="287">
        <v>400</v>
      </c>
    </row>
    <row r="925" spans="1:6" ht="12" x14ac:dyDescent="0.2">
      <c r="A925" s="3" t="s">
        <v>322</v>
      </c>
      <c r="B925" s="255" t="s">
        <v>321</v>
      </c>
      <c r="C925" s="247" t="s">
        <v>214</v>
      </c>
      <c r="D925" s="247" t="s">
        <v>123</v>
      </c>
      <c r="E925" s="255" t="s">
        <v>124</v>
      </c>
      <c r="F925" s="287">
        <v>400</v>
      </c>
    </row>
    <row r="926" spans="1:6" ht="31.5" x14ac:dyDescent="0.2">
      <c r="A926" s="3" t="s">
        <v>572</v>
      </c>
      <c r="B926" s="255" t="s">
        <v>321</v>
      </c>
      <c r="C926" s="247" t="s">
        <v>214</v>
      </c>
      <c r="D926" s="247" t="s">
        <v>323</v>
      </c>
      <c r="E926" s="255"/>
      <c r="F926" s="287">
        <v>400</v>
      </c>
    </row>
    <row r="927" spans="1:6" ht="22.5" x14ac:dyDescent="0.2">
      <c r="A927" s="53" t="s">
        <v>324</v>
      </c>
      <c r="B927" s="280" t="s">
        <v>321</v>
      </c>
      <c r="C927" s="281" t="s">
        <v>214</v>
      </c>
      <c r="D927" s="281" t="s">
        <v>325</v>
      </c>
      <c r="E927" s="280"/>
      <c r="F927" s="290">
        <v>400</v>
      </c>
    </row>
    <row r="928" spans="1:6" ht="33.75" hidden="1" x14ac:dyDescent="0.2">
      <c r="A928" s="1" t="s">
        <v>87</v>
      </c>
      <c r="B928" s="280" t="s">
        <v>321</v>
      </c>
      <c r="C928" s="281" t="s">
        <v>214</v>
      </c>
      <c r="D928" s="281" t="s">
        <v>325</v>
      </c>
      <c r="E928" s="280">
        <v>100</v>
      </c>
      <c r="F928" s="290">
        <v>0</v>
      </c>
    </row>
    <row r="929" spans="1:6" ht="12" hidden="1" x14ac:dyDescent="0.2">
      <c r="A929" s="1" t="s">
        <v>89</v>
      </c>
      <c r="B929" s="280" t="s">
        <v>321</v>
      </c>
      <c r="C929" s="281" t="s">
        <v>214</v>
      </c>
      <c r="D929" s="281" t="s">
        <v>325</v>
      </c>
      <c r="E929" s="280">
        <v>110</v>
      </c>
      <c r="F929" s="290">
        <v>0</v>
      </c>
    </row>
    <row r="930" spans="1:6" ht="12" hidden="1" x14ac:dyDescent="0.2">
      <c r="A930" s="1" t="s">
        <v>371</v>
      </c>
      <c r="B930" s="280" t="s">
        <v>321</v>
      </c>
      <c r="C930" s="281" t="s">
        <v>214</v>
      </c>
      <c r="D930" s="281" t="s">
        <v>325</v>
      </c>
      <c r="E930" s="280">
        <v>112</v>
      </c>
      <c r="F930" s="290">
        <v>0</v>
      </c>
    </row>
    <row r="931" spans="1:6" ht="12" x14ac:dyDescent="0.2">
      <c r="A931" s="1" t="s">
        <v>376</v>
      </c>
      <c r="B931" s="251" t="s">
        <v>321</v>
      </c>
      <c r="C931" s="8" t="s">
        <v>214</v>
      </c>
      <c r="D931" s="8" t="s">
        <v>325</v>
      </c>
      <c r="E931" s="251">
        <v>200</v>
      </c>
      <c r="F931" s="284">
        <v>400</v>
      </c>
    </row>
    <row r="932" spans="1:6" ht="22.5" x14ac:dyDescent="0.2">
      <c r="A932" s="1" t="s">
        <v>97</v>
      </c>
      <c r="B932" s="251" t="s">
        <v>321</v>
      </c>
      <c r="C932" s="8" t="s">
        <v>214</v>
      </c>
      <c r="D932" s="8" t="s">
        <v>325</v>
      </c>
      <c r="E932" s="251">
        <v>240</v>
      </c>
      <c r="F932" s="284">
        <v>400</v>
      </c>
    </row>
    <row r="933" spans="1:6" ht="12" x14ac:dyDescent="0.2">
      <c r="A933" s="11" t="s">
        <v>393</v>
      </c>
      <c r="B933" s="251" t="s">
        <v>321</v>
      </c>
      <c r="C933" s="8" t="s">
        <v>214</v>
      </c>
      <c r="D933" s="8" t="s">
        <v>325</v>
      </c>
      <c r="E933" s="251">
        <v>244</v>
      </c>
      <c r="F933" s="284">
        <v>400</v>
      </c>
    </row>
    <row r="934" spans="1:6" ht="12" x14ac:dyDescent="0.2">
      <c r="A934" s="3" t="s">
        <v>326</v>
      </c>
      <c r="B934" s="255">
        <v>12</v>
      </c>
      <c r="C934" s="247"/>
      <c r="D934" s="247"/>
      <c r="E934" s="255"/>
      <c r="F934" s="287">
        <v>60</v>
      </c>
    </row>
    <row r="935" spans="1:6" ht="12" x14ac:dyDescent="0.2">
      <c r="A935" s="3" t="s">
        <v>327</v>
      </c>
      <c r="B935" s="255">
        <v>12</v>
      </c>
      <c r="C935" s="247" t="s">
        <v>189</v>
      </c>
      <c r="D935" s="247"/>
      <c r="E935" s="255"/>
      <c r="F935" s="287">
        <v>60</v>
      </c>
    </row>
    <row r="936" spans="1:6" ht="22.5" x14ac:dyDescent="0.2">
      <c r="A936" s="1" t="s">
        <v>808</v>
      </c>
      <c r="B936" s="280">
        <v>12</v>
      </c>
      <c r="C936" s="281" t="s">
        <v>189</v>
      </c>
      <c r="D936" s="281" t="s">
        <v>807</v>
      </c>
      <c r="E936" s="280"/>
      <c r="F936" s="290">
        <v>60</v>
      </c>
    </row>
    <row r="937" spans="1:6" ht="12" x14ac:dyDescent="0.2">
      <c r="A937" s="1" t="s">
        <v>806</v>
      </c>
      <c r="B937" s="255">
        <v>12</v>
      </c>
      <c r="C937" s="247" t="s">
        <v>189</v>
      </c>
      <c r="D937" s="281" t="s">
        <v>805</v>
      </c>
      <c r="E937" s="255"/>
      <c r="F937" s="287">
        <v>60</v>
      </c>
    </row>
    <row r="938" spans="1:6" ht="12" x14ac:dyDescent="0.2">
      <c r="A938" s="1" t="s">
        <v>376</v>
      </c>
      <c r="B938" s="251">
        <v>12</v>
      </c>
      <c r="C938" s="8" t="s">
        <v>189</v>
      </c>
      <c r="D938" s="281" t="s">
        <v>805</v>
      </c>
      <c r="E938" s="251">
        <v>200</v>
      </c>
      <c r="F938" s="284">
        <v>60</v>
      </c>
    </row>
    <row r="939" spans="1:6" ht="22.5" x14ac:dyDescent="0.2">
      <c r="A939" s="1" t="s">
        <v>97</v>
      </c>
      <c r="B939" s="251">
        <v>12</v>
      </c>
      <c r="C939" s="8" t="s">
        <v>189</v>
      </c>
      <c r="D939" s="281" t="s">
        <v>805</v>
      </c>
      <c r="E939" s="251">
        <v>240</v>
      </c>
      <c r="F939" s="284">
        <v>60</v>
      </c>
    </row>
    <row r="940" spans="1:6" ht="22.5" x14ac:dyDescent="0.2">
      <c r="A940" s="11" t="s">
        <v>111</v>
      </c>
      <c r="B940" s="251">
        <v>12</v>
      </c>
      <c r="C940" s="8" t="s">
        <v>189</v>
      </c>
      <c r="D940" s="8" t="s">
        <v>805</v>
      </c>
      <c r="E940" s="251">
        <v>242</v>
      </c>
      <c r="F940" s="283">
        <v>3</v>
      </c>
    </row>
    <row r="941" spans="1:6" ht="12" x14ac:dyDescent="0.2">
      <c r="A941" s="11" t="s">
        <v>393</v>
      </c>
      <c r="B941" s="251">
        <v>12</v>
      </c>
      <c r="C941" s="8" t="s">
        <v>189</v>
      </c>
      <c r="D941" s="281" t="s">
        <v>805</v>
      </c>
      <c r="E941" s="251">
        <v>244</v>
      </c>
      <c r="F941" s="283">
        <v>57</v>
      </c>
    </row>
    <row r="942" spans="1:6" ht="21" x14ac:dyDescent="0.2">
      <c r="A942" s="38" t="s">
        <v>253</v>
      </c>
      <c r="B942" s="255" t="s">
        <v>254</v>
      </c>
      <c r="C942" s="247" t="s">
        <v>122</v>
      </c>
      <c r="D942" s="247" t="s">
        <v>123</v>
      </c>
      <c r="E942" s="255" t="s">
        <v>124</v>
      </c>
      <c r="F942" s="278">
        <v>46548.279800000004</v>
      </c>
    </row>
    <row r="943" spans="1:6" ht="21" x14ac:dyDescent="0.2">
      <c r="A943" s="3" t="s">
        <v>255</v>
      </c>
      <c r="B943" s="255" t="s">
        <v>254</v>
      </c>
      <c r="C943" s="247" t="s">
        <v>74</v>
      </c>
      <c r="D943" s="247" t="s">
        <v>123</v>
      </c>
      <c r="E943" s="255" t="s">
        <v>124</v>
      </c>
      <c r="F943" s="278">
        <v>44349</v>
      </c>
    </row>
    <row r="944" spans="1:6" ht="12" x14ac:dyDescent="0.2">
      <c r="A944" s="1" t="s">
        <v>256</v>
      </c>
      <c r="B944" s="251" t="s">
        <v>254</v>
      </c>
      <c r="C944" s="8" t="s">
        <v>74</v>
      </c>
      <c r="D944" s="8" t="s">
        <v>257</v>
      </c>
      <c r="E944" s="251" t="s">
        <v>124</v>
      </c>
      <c r="F944" s="283">
        <v>44349</v>
      </c>
    </row>
    <row r="945" spans="1:6" ht="22.5" x14ac:dyDescent="0.2">
      <c r="A945" s="1" t="s">
        <v>258</v>
      </c>
      <c r="B945" s="251" t="s">
        <v>254</v>
      </c>
      <c r="C945" s="8" t="s">
        <v>74</v>
      </c>
      <c r="D945" s="8" t="s">
        <v>259</v>
      </c>
      <c r="E945" s="251" t="s">
        <v>124</v>
      </c>
      <c r="F945" s="283">
        <v>44349</v>
      </c>
    </row>
    <row r="946" spans="1:6" ht="12" x14ac:dyDescent="0.2">
      <c r="A946" s="1" t="s">
        <v>246</v>
      </c>
      <c r="B946" s="251" t="s">
        <v>254</v>
      </c>
      <c r="C946" s="8" t="s">
        <v>74</v>
      </c>
      <c r="D946" s="8" t="s">
        <v>259</v>
      </c>
      <c r="E946" s="251" t="s">
        <v>251</v>
      </c>
      <c r="F946" s="283">
        <v>44349</v>
      </c>
    </row>
    <row r="947" spans="1:6" ht="12" x14ac:dyDescent="0.2">
      <c r="A947" s="1" t="s">
        <v>260</v>
      </c>
      <c r="B947" s="251" t="s">
        <v>254</v>
      </c>
      <c r="C947" s="8" t="s">
        <v>74</v>
      </c>
      <c r="D947" s="8" t="s">
        <v>259</v>
      </c>
      <c r="E947" s="251" t="s">
        <v>261</v>
      </c>
      <c r="F947" s="283">
        <v>44349</v>
      </c>
    </row>
    <row r="948" spans="1:6" ht="12" x14ac:dyDescent="0.2">
      <c r="A948" s="11" t="s">
        <v>262</v>
      </c>
      <c r="B948" s="251" t="s">
        <v>254</v>
      </c>
      <c r="C948" s="8" t="s">
        <v>74</v>
      </c>
      <c r="D948" s="8" t="s">
        <v>259</v>
      </c>
      <c r="E948" s="251" t="s">
        <v>263</v>
      </c>
      <c r="F948" s="283">
        <v>44349</v>
      </c>
    </row>
    <row r="949" spans="1:6" ht="12" x14ac:dyDescent="0.2">
      <c r="A949" s="3" t="s">
        <v>264</v>
      </c>
      <c r="B949" s="255" t="s">
        <v>254</v>
      </c>
      <c r="C949" s="247" t="s">
        <v>189</v>
      </c>
      <c r="D949" s="247"/>
      <c r="E949" s="255"/>
      <c r="F949" s="278">
        <v>1382.8797999999999</v>
      </c>
    </row>
    <row r="950" spans="1:6" ht="12" x14ac:dyDescent="0.2">
      <c r="A950" s="1" t="s">
        <v>246</v>
      </c>
      <c r="B950" s="251" t="s">
        <v>254</v>
      </c>
      <c r="C950" s="8" t="s">
        <v>189</v>
      </c>
      <c r="D950" s="8" t="s">
        <v>257</v>
      </c>
      <c r="E950" s="251" t="s">
        <v>251</v>
      </c>
      <c r="F950" s="283">
        <v>1382.8797999999999</v>
      </c>
    </row>
    <row r="951" spans="1:6" ht="12" x14ac:dyDescent="0.2">
      <c r="A951" s="1" t="s">
        <v>260</v>
      </c>
      <c r="B951" s="251" t="s">
        <v>254</v>
      </c>
      <c r="C951" s="8" t="s">
        <v>189</v>
      </c>
      <c r="D951" s="8" t="s">
        <v>265</v>
      </c>
      <c r="E951" s="251" t="s">
        <v>261</v>
      </c>
      <c r="F951" s="283">
        <v>1382.8797999999999</v>
      </c>
    </row>
    <row r="952" spans="1:6" ht="12" x14ac:dyDescent="0.2">
      <c r="A952" s="11" t="s">
        <v>264</v>
      </c>
      <c r="B952" s="251" t="s">
        <v>254</v>
      </c>
      <c r="C952" s="8" t="s">
        <v>189</v>
      </c>
      <c r="D952" s="8" t="s">
        <v>265</v>
      </c>
      <c r="E952" s="251">
        <v>512</v>
      </c>
      <c r="F952" s="283">
        <v>1382.8797999999999</v>
      </c>
    </row>
    <row r="953" spans="1:6" ht="12" x14ac:dyDescent="0.2">
      <c r="A953" s="3" t="s">
        <v>266</v>
      </c>
      <c r="B953" s="255">
        <v>14</v>
      </c>
      <c r="C953" s="247" t="s">
        <v>128</v>
      </c>
      <c r="D953" s="247"/>
      <c r="E953" s="255"/>
      <c r="F953" s="278">
        <v>816.4</v>
      </c>
    </row>
    <row r="954" spans="1:6" ht="12" x14ac:dyDescent="0.2">
      <c r="A954" s="1" t="s">
        <v>246</v>
      </c>
      <c r="B954" s="251" t="s">
        <v>254</v>
      </c>
      <c r="C954" s="8" t="s">
        <v>128</v>
      </c>
      <c r="D954" s="8" t="s">
        <v>257</v>
      </c>
      <c r="E954" s="251" t="s">
        <v>124</v>
      </c>
      <c r="F954" s="283">
        <v>66.497</v>
      </c>
    </row>
    <row r="955" spans="1:6" ht="33.75" hidden="1" x14ac:dyDescent="0.2">
      <c r="A955" s="5" t="s">
        <v>673</v>
      </c>
      <c r="B955" s="251" t="s">
        <v>254</v>
      </c>
      <c r="C955" s="8" t="s">
        <v>128</v>
      </c>
      <c r="D955" s="8" t="s">
        <v>672</v>
      </c>
      <c r="E955" s="251" t="s">
        <v>124</v>
      </c>
      <c r="F955" s="283">
        <v>0</v>
      </c>
    </row>
    <row r="956" spans="1:6" ht="12" hidden="1" x14ac:dyDescent="0.2">
      <c r="A956" s="1" t="s">
        <v>246</v>
      </c>
      <c r="B956" s="251" t="s">
        <v>254</v>
      </c>
      <c r="C956" s="8" t="s">
        <v>128</v>
      </c>
      <c r="D956" s="8" t="s">
        <v>672</v>
      </c>
      <c r="E956" s="251">
        <v>500</v>
      </c>
      <c r="F956" s="283">
        <v>0</v>
      </c>
    </row>
    <row r="957" spans="1:6" ht="12" hidden="1" x14ac:dyDescent="0.2">
      <c r="A957" s="11" t="s">
        <v>59</v>
      </c>
      <c r="B957" s="251" t="s">
        <v>254</v>
      </c>
      <c r="C957" s="8" t="s">
        <v>128</v>
      </c>
      <c r="D957" s="8" t="s">
        <v>672</v>
      </c>
      <c r="E957" s="251">
        <v>540</v>
      </c>
      <c r="F957" s="283">
        <v>0</v>
      </c>
    </row>
    <row r="958" spans="1:6" ht="22.5" hidden="1" x14ac:dyDescent="0.2">
      <c r="A958" s="1" t="s">
        <v>786</v>
      </c>
      <c r="B958" s="251" t="s">
        <v>254</v>
      </c>
      <c r="C958" s="251" t="s">
        <v>128</v>
      </c>
      <c r="D958" s="8" t="s">
        <v>574</v>
      </c>
      <c r="E958" s="251" t="s">
        <v>124</v>
      </c>
      <c r="F958" s="283">
        <v>0</v>
      </c>
    </row>
    <row r="959" spans="1:6" ht="12" hidden="1" x14ac:dyDescent="0.2">
      <c r="A959" s="1" t="s">
        <v>246</v>
      </c>
      <c r="B959" s="251" t="s">
        <v>254</v>
      </c>
      <c r="C959" s="251" t="s">
        <v>128</v>
      </c>
      <c r="D959" s="8" t="s">
        <v>574</v>
      </c>
      <c r="E959" s="251" t="s">
        <v>251</v>
      </c>
      <c r="F959" s="283">
        <v>0</v>
      </c>
    </row>
    <row r="960" spans="1:6" ht="12" hidden="1" x14ac:dyDescent="0.2">
      <c r="A960" s="11" t="s">
        <v>59</v>
      </c>
      <c r="B960" s="251" t="s">
        <v>254</v>
      </c>
      <c r="C960" s="251" t="s">
        <v>128</v>
      </c>
      <c r="D960" s="8" t="s">
        <v>574</v>
      </c>
      <c r="E960" s="251">
        <v>540</v>
      </c>
      <c r="F960" s="283">
        <v>0</v>
      </c>
    </row>
    <row r="961" spans="1:6" ht="22.5" hidden="1" x14ac:dyDescent="0.2">
      <c r="A961" s="5" t="s">
        <v>611</v>
      </c>
      <c r="B961" s="251" t="s">
        <v>254</v>
      </c>
      <c r="C961" s="251" t="s">
        <v>128</v>
      </c>
      <c r="D961" s="8" t="s">
        <v>612</v>
      </c>
      <c r="E961" s="270" t="s">
        <v>124</v>
      </c>
      <c r="F961" s="283">
        <v>0</v>
      </c>
    </row>
    <row r="962" spans="1:6" ht="12" hidden="1" x14ac:dyDescent="0.2">
      <c r="A962" s="1" t="s">
        <v>246</v>
      </c>
      <c r="B962" s="251" t="s">
        <v>254</v>
      </c>
      <c r="C962" s="251" t="s">
        <v>128</v>
      </c>
      <c r="D962" s="8" t="s">
        <v>612</v>
      </c>
      <c r="E962" s="251">
        <v>500</v>
      </c>
      <c r="F962" s="283">
        <v>0</v>
      </c>
    </row>
    <row r="963" spans="1:6" ht="12" hidden="1" x14ac:dyDescent="0.2">
      <c r="A963" s="11" t="s">
        <v>59</v>
      </c>
      <c r="B963" s="251" t="s">
        <v>254</v>
      </c>
      <c r="C963" s="251" t="s">
        <v>128</v>
      </c>
      <c r="D963" s="8" t="s">
        <v>612</v>
      </c>
      <c r="E963" s="270">
        <v>540</v>
      </c>
      <c r="F963" s="283">
        <v>0</v>
      </c>
    </row>
    <row r="964" spans="1:6" ht="33.75" x14ac:dyDescent="0.2">
      <c r="A964" s="1" t="s">
        <v>267</v>
      </c>
      <c r="B964" s="251" t="s">
        <v>254</v>
      </c>
      <c r="C964" s="251" t="s">
        <v>128</v>
      </c>
      <c r="D964" s="8" t="s">
        <v>268</v>
      </c>
      <c r="E964" s="251" t="s">
        <v>124</v>
      </c>
      <c r="F964" s="283">
        <v>66.497</v>
      </c>
    </row>
    <row r="965" spans="1:6" ht="22.5" x14ac:dyDescent="0.2">
      <c r="A965" s="5" t="s">
        <v>50</v>
      </c>
      <c r="B965" s="251" t="s">
        <v>254</v>
      </c>
      <c r="C965" s="251" t="s">
        <v>128</v>
      </c>
      <c r="D965" s="8" t="s">
        <v>268</v>
      </c>
      <c r="E965" s="251" t="s">
        <v>124</v>
      </c>
      <c r="F965" s="283">
        <v>66.497</v>
      </c>
    </row>
    <row r="966" spans="1:6" ht="12" x14ac:dyDescent="0.2">
      <c r="A966" s="1" t="s">
        <v>246</v>
      </c>
      <c r="B966" s="251" t="s">
        <v>254</v>
      </c>
      <c r="C966" s="251" t="s">
        <v>128</v>
      </c>
      <c r="D966" s="8" t="s">
        <v>268</v>
      </c>
      <c r="E966" s="251" t="s">
        <v>251</v>
      </c>
      <c r="F966" s="283">
        <v>66.497</v>
      </c>
    </row>
    <row r="967" spans="1:6" ht="12" x14ac:dyDescent="0.2">
      <c r="A967" s="11" t="s">
        <v>59</v>
      </c>
      <c r="B967" s="251" t="s">
        <v>254</v>
      </c>
      <c r="C967" s="251" t="s">
        <v>128</v>
      </c>
      <c r="D967" s="8" t="s">
        <v>268</v>
      </c>
      <c r="E967" s="251">
        <v>540</v>
      </c>
      <c r="F967" s="283">
        <v>66.497</v>
      </c>
    </row>
    <row r="968" spans="1:6" ht="56.25" x14ac:dyDescent="0.2">
      <c r="A968" s="1" t="s">
        <v>573</v>
      </c>
      <c r="B968" s="251" t="s">
        <v>254</v>
      </c>
      <c r="C968" s="251" t="s">
        <v>128</v>
      </c>
      <c r="D968" s="8" t="s">
        <v>574</v>
      </c>
      <c r="E968" s="251" t="s">
        <v>124</v>
      </c>
      <c r="F968" s="283">
        <v>749.90300000000002</v>
      </c>
    </row>
    <row r="969" spans="1:6" ht="12" x14ac:dyDescent="0.2">
      <c r="A969" s="1" t="s">
        <v>246</v>
      </c>
      <c r="B969" s="251" t="s">
        <v>254</v>
      </c>
      <c r="C969" s="251" t="s">
        <v>128</v>
      </c>
      <c r="D969" s="8" t="s">
        <v>574</v>
      </c>
      <c r="E969" s="251" t="s">
        <v>251</v>
      </c>
      <c r="F969" s="283">
        <v>749.90300000000002</v>
      </c>
    </row>
    <row r="970" spans="1:6" ht="12" x14ac:dyDescent="0.2">
      <c r="A970" s="11" t="s">
        <v>59</v>
      </c>
      <c r="B970" s="251" t="s">
        <v>254</v>
      </c>
      <c r="C970" s="251" t="s">
        <v>128</v>
      </c>
      <c r="D970" s="8" t="s">
        <v>574</v>
      </c>
      <c r="E970" s="251">
        <v>540</v>
      </c>
      <c r="F970" s="283">
        <v>749.90300000000002</v>
      </c>
    </row>
  </sheetData>
  <autoFilter ref="A11:F970"/>
  <mergeCells count="1">
    <mergeCell ref="A9:F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2"/>
  <sheetViews>
    <sheetView view="pageBreakPreview" topLeftCell="A11" zoomScale="91" zoomScaleNormal="100" zoomScaleSheetLayoutView="91" workbookViewId="0">
      <selection activeCell="G12" sqref="G12:G1012"/>
    </sheetView>
  </sheetViews>
  <sheetFormatPr defaultRowHeight="12.75" x14ac:dyDescent="0.2"/>
  <cols>
    <col min="1" max="1" width="68.140625" style="84" customWidth="1"/>
    <col min="2" max="2" width="8.7109375" style="178" bestFit="1" customWidth="1"/>
    <col min="3" max="3" width="7.42578125" style="179" customWidth="1"/>
    <col min="4" max="4" width="7.7109375" style="178" customWidth="1"/>
    <col min="5" max="5" width="12.5703125" style="178" customWidth="1"/>
    <col min="6" max="6" width="7.5703125" style="179" customWidth="1"/>
    <col min="7" max="7" width="16.42578125" style="186" customWidth="1"/>
    <col min="8" max="8" width="11.7109375" style="179" hidden="1" customWidth="1"/>
    <col min="9" max="9" width="11.85546875" style="179" hidden="1" customWidth="1"/>
    <col min="10" max="10" width="13.7109375" style="177" customWidth="1"/>
    <col min="11" max="11" width="13.42578125" style="177" bestFit="1" customWidth="1"/>
    <col min="12" max="215" width="9.140625" style="177"/>
    <col min="216" max="216" width="57.140625" style="177" customWidth="1"/>
    <col min="217" max="217" width="4.7109375" style="177" customWidth="1"/>
    <col min="218" max="218" width="5.28515625" style="177" customWidth="1"/>
    <col min="219" max="219" width="3.7109375" style="177" customWidth="1"/>
    <col min="220" max="220" width="13.5703125" style="177" customWidth="1"/>
    <col min="221" max="221" width="7.42578125" style="177" bestFit="1" customWidth="1"/>
    <col min="222" max="222" width="10.28515625" style="177" bestFit="1" customWidth="1"/>
    <col min="223" max="223" width="8.28515625" style="177" customWidth="1"/>
    <col min="224" max="224" width="9.42578125" style="177" bestFit="1" customWidth="1"/>
    <col min="225" max="471" width="9.140625" style="177"/>
    <col min="472" max="472" width="57.140625" style="177" customWidth="1"/>
    <col min="473" max="473" width="4.7109375" style="177" customWidth="1"/>
    <col min="474" max="474" width="5.28515625" style="177" customWidth="1"/>
    <col min="475" max="475" width="3.7109375" style="177" customWidth="1"/>
    <col min="476" max="476" width="13.5703125" style="177" customWidth="1"/>
    <col min="477" max="477" width="7.42578125" style="177" bestFit="1" customWidth="1"/>
    <col min="478" max="478" width="10.28515625" style="177" bestFit="1" customWidth="1"/>
    <col min="479" max="479" width="8.28515625" style="177" customWidth="1"/>
    <col min="480" max="480" width="9.42578125" style="177" bestFit="1" customWidth="1"/>
    <col min="481" max="727" width="9.140625" style="177"/>
    <col min="728" max="728" width="57.140625" style="177" customWidth="1"/>
    <col min="729" max="729" width="4.7109375" style="177" customWidth="1"/>
    <col min="730" max="730" width="5.28515625" style="177" customWidth="1"/>
    <col min="731" max="731" width="3.7109375" style="177" customWidth="1"/>
    <col min="732" max="732" width="13.5703125" style="177" customWidth="1"/>
    <col min="733" max="733" width="7.42578125" style="177" bestFit="1" customWidth="1"/>
    <col min="734" max="734" width="10.28515625" style="177" bestFit="1" customWidth="1"/>
    <col min="735" max="735" width="8.28515625" style="177" customWidth="1"/>
    <col min="736" max="736" width="9.42578125" style="177" bestFit="1" customWidth="1"/>
    <col min="737" max="983" width="9.140625" style="177"/>
    <col min="984" max="984" width="57.140625" style="177" customWidth="1"/>
    <col min="985" max="985" width="4.7109375" style="177" customWidth="1"/>
    <col min="986" max="986" width="5.28515625" style="177" customWidth="1"/>
    <col min="987" max="987" width="3.7109375" style="177" customWidth="1"/>
    <col min="988" max="988" width="13.5703125" style="177" customWidth="1"/>
    <col min="989" max="989" width="7.42578125" style="177" bestFit="1" customWidth="1"/>
    <col min="990" max="990" width="10.28515625" style="177" bestFit="1" customWidth="1"/>
    <col min="991" max="991" width="8.28515625" style="177" customWidth="1"/>
    <col min="992" max="992" width="9.42578125" style="177" bestFit="1" customWidth="1"/>
    <col min="993" max="1239" width="9.140625" style="177"/>
    <col min="1240" max="1240" width="57.140625" style="177" customWidth="1"/>
    <col min="1241" max="1241" width="4.7109375" style="177" customWidth="1"/>
    <col min="1242" max="1242" width="5.28515625" style="177" customWidth="1"/>
    <col min="1243" max="1243" width="3.7109375" style="177" customWidth="1"/>
    <col min="1244" max="1244" width="13.5703125" style="177" customWidth="1"/>
    <col min="1245" max="1245" width="7.42578125" style="177" bestFit="1" customWidth="1"/>
    <col min="1246" max="1246" width="10.28515625" style="177" bestFit="1" customWidth="1"/>
    <col min="1247" max="1247" width="8.28515625" style="177" customWidth="1"/>
    <col min="1248" max="1248" width="9.42578125" style="177" bestFit="1" customWidth="1"/>
    <col min="1249" max="1495" width="9.140625" style="177"/>
    <col min="1496" max="1496" width="57.140625" style="177" customWidth="1"/>
    <col min="1497" max="1497" width="4.7109375" style="177" customWidth="1"/>
    <col min="1498" max="1498" width="5.28515625" style="177" customWidth="1"/>
    <col min="1499" max="1499" width="3.7109375" style="177" customWidth="1"/>
    <col min="1500" max="1500" width="13.5703125" style="177" customWidth="1"/>
    <col min="1501" max="1501" width="7.42578125" style="177" bestFit="1" customWidth="1"/>
    <col min="1502" max="1502" width="10.28515625" style="177" bestFit="1" customWidth="1"/>
    <col min="1503" max="1503" width="8.28515625" style="177" customWidth="1"/>
    <col min="1504" max="1504" width="9.42578125" style="177" bestFit="1" customWidth="1"/>
    <col min="1505" max="1751" width="9.140625" style="177"/>
    <col min="1752" max="1752" width="57.140625" style="177" customWidth="1"/>
    <col min="1753" max="1753" width="4.7109375" style="177" customWidth="1"/>
    <col min="1754" max="1754" width="5.28515625" style="177" customWidth="1"/>
    <col min="1755" max="1755" width="3.7109375" style="177" customWidth="1"/>
    <col min="1756" max="1756" width="13.5703125" style="177" customWidth="1"/>
    <col min="1757" max="1757" width="7.42578125" style="177" bestFit="1" customWidth="1"/>
    <col min="1758" max="1758" width="10.28515625" style="177" bestFit="1" customWidth="1"/>
    <col min="1759" max="1759" width="8.28515625" style="177" customWidth="1"/>
    <col min="1760" max="1760" width="9.42578125" style="177" bestFit="1" customWidth="1"/>
    <col min="1761" max="2007" width="9.140625" style="177"/>
    <col min="2008" max="2008" width="57.140625" style="177" customWidth="1"/>
    <col min="2009" max="2009" width="4.7109375" style="177" customWidth="1"/>
    <col min="2010" max="2010" width="5.28515625" style="177" customWidth="1"/>
    <col min="2011" max="2011" width="3.7109375" style="177" customWidth="1"/>
    <col min="2012" max="2012" width="13.5703125" style="177" customWidth="1"/>
    <col min="2013" max="2013" width="7.42578125" style="177" bestFit="1" customWidth="1"/>
    <col min="2014" max="2014" width="10.28515625" style="177" bestFit="1" customWidth="1"/>
    <col min="2015" max="2015" width="8.28515625" style="177" customWidth="1"/>
    <col min="2016" max="2016" width="9.42578125" style="177" bestFit="1" customWidth="1"/>
    <col min="2017" max="2263" width="9.140625" style="177"/>
    <col min="2264" max="2264" width="57.140625" style="177" customWidth="1"/>
    <col min="2265" max="2265" width="4.7109375" style="177" customWidth="1"/>
    <col min="2266" max="2266" width="5.28515625" style="177" customWidth="1"/>
    <col min="2267" max="2267" width="3.7109375" style="177" customWidth="1"/>
    <col min="2268" max="2268" width="13.5703125" style="177" customWidth="1"/>
    <col min="2269" max="2269" width="7.42578125" style="177" bestFit="1" customWidth="1"/>
    <col min="2270" max="2270" width="10.28515625" style="177" bestFit="1" customWidth="1"/>
    <col min="2271" max="2271" width="8.28515625" style="177" customWidth="1"/>
    <col min="2272" max="2272" width="9.42578125" style="177" bestFit="1" customWidth="1"/>
    <col min="2273" max="2519" width="9.140625" style="177"/>
    <col min="2520" max="2520" width="57.140625" style="177" customWidth="1"/>
    <col min="2521" max="2521" width="4.7109375" style="177" customWidth="1"/>
    <col min="2522" max="2522" width="5.28515625" style="177" customWidth="1"/>
    <col min="2523" max="2523" width="3.7109375" style="177" customWidth="1"/>
    <col min="2524" max="2524" width="13.5703125" style="177" customWidth="1"/>
    <col min="2525" max="2525" width="7.42578125" style="177" bestFit="1" customWidth="1"/>
    <col min="2526" max="2526" width="10.28515625" style="177" bestFit="1" customWidth="1"/>
    <col min="2527" max="2527" width="8.28515625" style="177" customWidth="1"/>
    <col min="2528" max="2528" width="9.42578125" style="177" bestFit="1" customWidth="1"/>
    <col min="2529" max="2775" width="9.140625" style="177"/>
    <col min="2776" max="2776" width="57.140625" style="177" customWidth="1"/>
    <col min="2777" max="2777" width="4.7109375" style="177" customWidth="1"/>
    <col min="2778" max="2778" width="5.28515625" style="177" customWidth="1"/>
    <col min="2779" max="2779" width="3.7109375" style="177" customWidth="1"/>
    <col min="2780" max="2780" width="13.5703125" style="177" customWidth="1"/>
    <col min="2781" max="2781" width="7.42578125" style="177" bestFit="1" customWidth="1"/>
    <col min="2782" max="2782" width="10.28515625" style="177" bestFit="1" customWidth="1"/>
    <col min="2783" max="2783" width="8.28515625" style="177" customWidth="1"/>
    <col min="2784" max="2784" width="9.42578125" style="177" bestFit="1" customWidth="1"/>
    <col min="2785" max="3031" width="9.140625" style="177"/>
    <col min="3032" max="3032" width="57.140625" style="177" customWidth="1"/>
    <col min="3033" max="3033" width="4.7109375" style="177" customWidth="1"/>
    <col min="3034" max="3034" width="5.28515625" style="177" customWidth="1"/>
    <col min="3035" max="3035" width="3.7109375" style="177" customWidth="1"/>
    <col min="3036" max="3036" width="13.5703125" style="177" customWidth="1"/>
    <col min="3037" max="3037" width="7.42578125" style="177" bestFit="1" customWidth="1"/>
    <col min="3038" max="3038" width="10.28515625" style="177" bestFit="1" customWidth="1"/>
    <col min="3039" max="3039" width="8.28515625" style="177" customWidth="1"/>
    <col min="3040" max="3040" width="9.42578125" style="177" bestFit="1" customWidth="1"/>
    <col min="3041" max="3287" width="9.140625" style="177"/>
    <col min="3288" max="3288" width="57.140625" style="177" customWidth="1"/>
    <col min="3289" max="3289" width="4.7109375" style="177" customWidth="1"/>
    <col min="3290" max="3290" width="5.28515625" style="177" customWidth="1"/>
    <col min="3291" max="3291" width="3.7109375" style="177" customWidth="1"/>
    <col min="3292" max="3292" width="13.5703125" style="177" customWidth="1"/>
    <col min="3293" max="3293" width="7.42578125" style="177" bestFit="1" customWidth="1"/>
    <col min="3294" max="3294" width="10.28515625" style="177" bestFit="1" customWidth="1"/>
    <col min="3295" max="3295" width="8.28515625" style="177" customWidth="1"/>
    <col min="3296" max="3296" width="9.42578125" style="177" bestFit="1" customWidth="1"/>
    <col min="3297" max="3543" width="9.140625" style="177"/>
    <col min="3544" max="3544" width="57.140625" style="177" customWidth="1"/>
    <col min="3545" max="3545" width="4.7109375" style="177" customWidth="1"/>
    <col min="3546" max="3546" width="5.28515625" style="177" customWidth="1"/>
    <col min="3547" max="3547" width="3.7109375" style="177" customWidth="1"/>
    <col min="3548" max="3548" width="13.5703125" style="177" customWidth="1"/>
    <col min="3549" max="3549" width="7.42578125" style="177" bestFit="1" customWidth="1"/>
    <col min="3550" max="3550" width="10.28515625" style="177" bestFit="1" customWidth="1"/>
    <col min="3551" max="3551" width="8.28515625" style="177" customWidth="1"/>
    <col min="3552" max="3552" width="9.42578125" style="177" bestFit="1" customWidth="1"/>
    <col min="3553" max="3799" width="9.140625" style="177"/>
    <col min="3800" max="3800" width="57.140625" style="177" customWidth="1"/>
    <col min="3801" max="3801" width="4.7109375" style="177" customWidth="1"/>
    <col min="3802" max="3802" width="5.28515625" style="177" customWidth="1"/>
    <col min="3803" max="3803" width="3.7109375" style="177" customWidth="1"/>
    <col min="3804" max="3804" width="13.5703125" style="177" customWidth="1"/>
    <col min="3805" max="3805" width="7.42578125" style="177" bestFit="1" customWidth="1"/>
    <col min="3806" max="3806" width="10.28515625" style="177" bestFit="1" customWidth="1"/>
    <col min="3807" max="3807" width="8.28515625" style="177" customWidth="1"/>
    <col min="3808" max="3808" width="9.42578125" style="177" bestFit="1" customWidth="1"/>
    <col min="3809" max="4055" width="9.140625" style="177"/>
    <col min="4056" max="4056" width="57.140625" style="177" customWidth="1"/>
    <col min="4057" max="4057" width="4.7109375" style="177" customWidth="1"/>
    <col min="4058" max="4058" width="5.28515625" style="177" customWidth="1"/>
    <col min="4059" max="4059" width="3.7109375" style="177" customWidth="1"/>
    <col min="4060" max="4060" width="13.5703125" style="177" customWidth="1"/>
    <col min="4061" max="4061" width="7.42578125" style="177" bestFit="1" customWidth="1"/>
    <col min="4062" max="4062" width="10.28515625" style="177" bestFit="1" customWidth="1"/>
    <col min="4063" max="4063" width="8.28515625" style="177" customWidth="1"/>
    <col min="4064" max="4064" width="9.42578125" style="177" bestFit="1" customWidth="1"/>
    <col min="4065" max="4311" width="9.140625" style="177"/>
    <col min="4312" max="4312" width="57.140625" style="177" customWidth="1"/>
    <col min="4313" max="4313" width="4.7109375" style="177" customWidth="1"/>
    <col min="4314" max="4314" width="5.28515625" style="177" customWidth="1"/>
    <col min="4315" max="4315" width="3.7109375" style="177" customWidth="1"/>
    <col min="4316" max="4316" width="13.5703125" style="177" customWidth="1"/>
    <col min="4317" max="4317" width="7.42578125" style="177" bestFit="1" customWidth="1"/>
    <col min="4318" max="4318" width="10.28515625" style="177" bestFit="1" customWidth="1"/>
    <col min="4319" max="4319" width="8.28515625" style="177" customWidth="1"/>
    <col min="4320" max="4320" width="9.42578125" style="177" bestFit="1" customWidth="1"/>
    <col min="4321" max="4567" width="9.140625" style="177"/>
    <col min="4568" max="4568" width="57.140625" style="177" customWidth="1"/>
    <col min="4569" max="4569" width="4.7109375" style="177" customWidth="1"/>
    <col min="4570" max="4570" width="5.28515625" style="177" customWidth="1"/>
    <col min="4571" max="4571" width="3.7109375" style="177" customWidth="1"/>
    <col min="4572" max="4572" width="13.5703125" style="177" customWidth="1"/>
    <col min="4573" max="4573" width="7.42578125" style="177" bestFit="1" customWidth="1"/>
    <col min="4574" max="4574" width="10.28515625" style="177" bestFit="1" customWidth="1"/>
    <col min="4575" max="4575" width="8.28515625" style="177" customWidth="1"/>
    <col min="4576" max="4576" width="9.42578125" style="177" bestFit="1" customWidth="1"/>
    <col min="4577" max="4823" width="9.140625" style="177"/>
    <col min="4824" max="4824" width="57.140625" style="177" customWidth="1"/>
    <col min="4825" max="4825" width="4.7109375" style="177" customWidth="1"/>
    <col min="4826" max="4826" width="5.28515625" style="177" customWidth="1"/>
    <col min="4827" max="4827" width="3.7109375" style="177" customWidth="1"/>
    <col min="4828" max="4828" width="13.5703125" style="177" customWidth="1"/>
    <col min="4829" max="4829" width="7.42578125" style="177" bestFit="1" customWidth="1"/>
    <col min="4830" max="4830" width="10.28515625" style="177" bestFit="1" customWidth="1"/>
    <col min="4831" max="4831" width="8.28515625" style="177" customWidth="1"/>
    <col min="4832" max="4832" width="9.42578125" style="177" bestFit="1" customWidth="1"/>
    <col min="4833" max="5079" width="9.140625" style="177"/>
    <col min="5080" max="5080" width="57.140625" style="177" customWidth="1"/>
    <col min="5081" max="5081" width="4.7109375" style="177" customWidth="1"/>
    <col min="5082" max="5082" width="5.28515625" style="177" customWidth="1"/>
    <col min="5083" max="5083" width="3.7109375" style="177" customWidth="1"/>
    <col min="5084" max="5084" width="13.5703125" style="177" customWidth="1"/>
    <col min="5085" max="5085" width="7.42578125" style="177" bestFit="1" customWidth="1"/>
    <col min="5086" max="5086" width="10.28515625" style="177" bestFit="1" customWidth="1"/>
    <col min="5087" max="5087" width="8.28515625" style="177" customWidth="1"/>
    <col min="5088" max="5088" width="9.42578125" style="177" bestFit="1" customWidth="1"/>
    <col min="5089" max="5335" width="9.140625" style="177"/>
    <col min="5336" max="5336" width="57.140625" style="177" customWidth="1"/>
    <col min="5337" max="5337" width="4.7109375" style="177" customWidth="1"/>
    <col min="5338" max="5338" width="5.28515625" style="177" customWidth="1"/>
    <col min="5339" max="5339" width="3.7109375" style="177" customWidth="1"/>
    <col min="5340" max="5340" width="13.5703125" style="177" customWidth="1"/>
    <col min="5341" max="5341" width="7.42578125" style="177" bestFit="1" customWidth="1"/>
    <col min="5342" max="5342" width="10.28515625" style="177" bestFit="1" customWidth="1"/>
    <col min="5343" max="5343" width="8.28515625" style="177" customWidth="1"/>
    <col min="5344" max="5344" width="9.42578125" style="177" bestFit="1" customWidth="1"/>
    <col min="5345" max="5591" width="9.140625" style="177"/>
    <col min="5592" max="5592" width="57.140625" style="177" customWidth="1"/>
    <col min="5593" max="5593" width="4.7109375" style="177" customWidth="1"/>
    <col min="5594" max="5594" width="5.28515625" style="177" customWidth="1"/>
    <col min="5595" max="5595" width="3.7109375" style="177" customWidth="1"/>
    <col min="5596" max="5596" width="13.5703125" style="177" customWidth="1"/>
    <col min="5597" max="5597" width="7.42578125" style="177" bestFit="1" customWidth="1"/>
    <col min="5598" max="5598" width="10.28515625" style="177" bestFit="1" customWidth="1"/>
    <col min="5599" max="5599" width="8.28515625" style="177" customWidth="1"/>
    <col min="5600" max="5600" width="9.42578125" style="177" bestFit="1" customWidth="1"/>
    <col min="5601" max="5847" width="9.140625" style="177"/>
    <col min="5848" max="5848" width="57.140625" style="177" customWidth="1"/>
    <col min="5849" max="5849" width="4.7109375" style="177" customWidth="1"/>
    <col min="5850" max="5850" width="5.28515625" style="177" customWidth="1"/>
    <col min="5851" max="5851" width="3.7109375" style="177" customWidth="1"/>
    <col min="5852" max="5852" width="13.5703125" style="177" customWidth="1"/>
    <col min="5853" max="5853" width="7.42578125" style="177" bestFit="1" customWidth="1"/>
    <col min="5854" max="5854" width="10.28515625" style="177" bestFit="1" customWidth="1"/>
    <col min="5855" max="5855" width="8.28515625" style="177" customWidth="1"/>
    <col min="5856" max="5856" width="9.42578125" style="177" bestFit="1" customWidth="1"/>
    <col min="5857" max="6103" width="9.140625" style="177"/>
    <col min="6104" max="6104" width="57.140625" style="177" customWidth="1"/>
    <col min="6105" max="6105" width="4.7109375" style="177" customWidth="1"/>
    <col min="6106" max="6106" width="5.28515625" style="177" customWidth="1"/>
    <col min="6107" max="6107" width="3.7109375" style="177" customWidth="1"/>
    <col min="6108" max="6108" width="13.5703125" style="177" customWidth="1"/>
    <col min="6109" max="6109" width="7.42578125" style="177" bestFit="1" customWidth="1"/>
    <col min="6110" max="6110" width="10.28515625" style="177" bestFit="1" customWidth="1"/>
    <col min="6111" max="6111" width="8.28515625" style="177" customWidth="1"/>
    <col min="6112" max="6112" width="9.42578125" style="177" bestFit="1" customWidth="1"/>
    <col min="6113" max="6359" width="9.140625" style="177"/>
    <col min="6360" max="6360" width="57.140625" style="177" customWidth="1"/>
    <col min="6361" max="6361" width="4.7109375" style="177" customWidth="1"/>
    <col min="6362" max="6362" width="5.28515625" style="177" customWidth="1"/>
    <col min="6363" max="6363" width="3.7109375" style="177" customWidth="1"/>
    <col min="6364" max="6364" width="13.5703125" style="177" customWidth="1"/>
    <col min="6365" max="6365" width="7.42578125" style="177" bestFit="1" customWidth="1"/>
    <col min="6366" max="6366" width="10.28515625" style="177" bestFit="1" customWidth="1"/>
    <col min="6367" max="6367" width="8.28515625" style="177" customWidth="1"/>
    <col min="6368" max="6368" width="9.42578125" style="177" bestFit="1" customWidth="1"/>
    <col min="6369" max="6615" width="9.140625" style="177"/>
    <col min="6616" max="6616" width="57.140625" style="177" customWidth="1"/>
    <col min="6617" max="6617" width="4.7109375" style="177" customWidth="1"/>
    <col min="6618" max="6618" width="5.28515625" style="177" customWidth="1"/>
    <col min="6619" max="6619" width="3.7109375" style="177" customWidth="1"/>
    <col min="6620" max="6620" width="13.5703125" style="177" customWidth="1"/>
    <col min="6621" max="6621" width="7.42578125" style="177" bestFit="1" customWidth="1"/>
    <col min="6622" max="6622" width="10.28515625" style="177" bestFit="1" customWidth="1"/>
    <col min="6623" max="6623" width="8.28515625" style="177" customWidth="1"/>
    <col min="6624" max="6624" width="9.42578125" style="177" bestFit="1" customWidth="1"/>
    <col min="6625" max="6871" width="9.140625" style="177"/>
    <col min="6872" max="6872" width="57.140625" style="177" customWidth="1"/>
    <col min="6873" max="6873" width="4.7109375" style="177" customWidth="1"/>
    <col min="6874" max="6874" width="5.28515625" style="177" customWidth="1"/>
    <col min="6875" max="6875" width="3.7109375" style="177" customWidth="1"/>
    <col min="6876" max="6876" width="13.5703125" style="177" customWidth="1"/>
    <col min="6877" max="6877" width="7.42578125" style="177" bestFit="1" customWidth="1"/>
    <col min="6878" max="6878" width="10.28515625" style="177" bestFit="1" customWidth="1"/>
    <col min="6879" max="6879" width="8.28515625" style="177" customWidth="1"/>
    <col min="6880" max="6880" width="9.42578125" style="177" bestFit="1" customWidth="1"/>
    <col min="6881" max="7127" width="9.140625" style="177"/>
    <col min="7128" max="7128" width="57.140625" style="177" customWidth="1"/>
    <col min="7129" max="7129" width="4.7109375" style="177" customWidth="1"/>
    <col min="7130" max="7130" width="5.28515625" style="177" customWidth="1"/>
    <col min="7131" max="7131" width="3.7109375" style="177" customWidth="1"/>
    <col min="7132" max="7132" width="13.5703125" style="177" customWidth="1"/>
    <col min="7133" max="7133" width="7.42578125" style="177" bestFit="1" customWidth="1"/>
    <col min="7134" max="7134" width="10.28515625" style="177" bestFit="1" customWidth="1"/>
    <col min="7135" max="7135" width="8.28515625" style="177" customWidth="1"/>
    <col min="7136" max="7136" width="9.42578125" style="177" bestFit="1" customWidth="1"/>
    <col min="7137" max="7383" width="9.140625" style="177"/>
    <col min="7384" max="7384" width="57.140625" style="177" customWidth="1"/>
    <col min="7385" max="7385" width="4.7109375" style="177" customWidth="1"/>
    <col min="7386" max="7386" width="5.28515625" style="177" customWidth="1"/>
    <col min="7387" max="7387" width="3.7109375" style="177" customWidth="1"/>
    <col min="7388" max="7388" width="13.5703125" style="177" customWidth="1"/>
    <col min="7389" max="7389" width="7.42578125" style="177" bestFit="1" customWidth="1"/>
    <col min="7390" max="7390" width="10.28515625" style="177" bestFit="1" customWidth="1"/>
    <col min="7391" max="7391" width="8.28515625" style="177" customWidth="1"/>
    <col min="7392" max="7392" width="9.42578125" style="177" bestFit="1" customWidth="1"/>
    <col min="7393" max="7639" width="9.140625" style="177"/>
    <col min="7640" max="7640" width="57.140625" style="177" customWidth="1"/>
    <col min="7641" max="7641" width="4.7109375" style="177" customWidth="1"/>
    <col min="7642" max="7642" width="5.28515625" style="177" customWidth="1"/>
    <col min="7643" max="7643" width="3.7109375" style="177" customWidth="1"/>
    <col min="7644" max="7644" width="13.5703125" style="177" customWidth="1"/>
    <col min="7645" max="7645" width="7.42578125" style="177" bestFit="1" customWidth="1"/>
    <col min="7646" max="7646" width="10.28515625" style="177" bestFit="1" customWidth="1"/>
    <col min="7647" max="7647" width="8.28515625" style="177" customWidth="1"/>
    <col min="7648" max="7648" width="9.42578125" style="177" bestFit="1" customWidth="1"/>
    <col min="7649" max="7895" width="9.140625" style="177"/>
    <col min="7896" max="7896" width="57.140625" style="177" customWidth="1"/>
    <col min="7897" max="7897" width="4.7109375" style="177" customWidth="1"/>
    <col min="7898" max="7898" width="5.28515625" style="177" customWidth="1"/>
    <col min="7899" max="7899" width="3.7109375" style="177" customWidth="1"/>
    <col min="7900" max="7900" width="13.5703125" style="177" customWidth="1"/>
    <col min="7901" max="7901" width="7.42578125" style="177" bestFit="1" customWidth="1"/>
    <col min="7902" max="7902" width="10.28515625" style="177" bestFit="1" customWidth="1"/>
    <col min="7903" max="7903" width="8.28515625" style="177" customWidth="1"/>
    <col min="7904" max="7904" width="9.42578125" style="177" bestFit="1" customWidth="1"/>
    <col min="7905" max="8151" width="9.140625" style="177"/>
    <col min="8152" max="8152" width="57.140625" style="177" customWidth="1"/>
    <col min="8153" max="8153" width="4.7109375" style="177" customWidth="1"/>
    <col min="8154" max="8154" width="5.28515625" style="177" customWidth="1"/>
    <col min="8155" max="8155" width="3.7109375" style="177" customWidth="1"/>
    <col min="8156" max="8156" width="13.5703125" style="177" customWidth="1"/>
    <col min="8157" max="8157" width="7.42578125" style="177" bestFit="1" customWidth="1"/>
    <col min="8158" max="8158" width="10.28515625" style="177" bestFit="1" customWidth="1"/>
    <col min="8159" max="8159" width="8.28515625" style="177" customWidth="1"/>
    <col min="8160" max="8160" width="9.42578125" style="177" bestFit="1" customWidth="1"/>
    <col min="8161" max="8407" width="9.140625" style="177"/>
    <col min="8408" max="8408" width="57.140625" style="177" customWidth="1"/>
    <col min="8409" max="8409" width="4.7109375" style="177" customWidth="1"/>
    <col min="8410" max="8410" width="5.28515625" style="177" customWidth="1"/>
    <col min="8411" max="8411" width="3.7109375" style="177" customWidth="1"/>
    <col min="8412" max="8412" width="13.5703125" style="177" customWidth="1"/>
    <col min="8413" max="8413" width="7.42578125" style="177" bestFit="1" customWidth="1"/>
    <col min="8414" max="8414" width="10.28515625" style="177" bestFit="1" customWidth="1"/>
    <col min="8415" max="8415" width="8.28515625" style="177" customWidth="1"/>
    <col min="8416" max="8416" width="9.42578125" style="177" bestFit="1" customWidth="1"/>
    <col min="8417" max="8663" width="9.140625" style="177"/>
    <col min="8664" max="8664" width="57.140625" style="177" customWidth="1"/>
    <col min="8665" max="8665" width="4.7109375" style="177" customWidth="1"/>
    <col min="8666" max="8666" width="5.28515625" style="177" customWidth="1"/>
    <col min="8667" max="8667" width="3.7109375" style="177" customWidth="1"/>
    <col min="8668" max="8668" width="13.5703125" style="177" customWidth="1"/>
    <col min="8669" max="8669" width="7.42578125" style="177" bestFit="1" customWidth="1"/>
    <col min="8670" max="8670" width="10.28515625" style="177" bestFit="1" customWidth="1"/>
    <col min="8671" max="8671" width="8.28515625" style="177" customWidth="1"/>
    <col min="8672" max="8672" width="9.42578125" style="177" bestFit="1" customWidth="1"/>
    <col min="8673" max="8919" width="9.140625" style="177"/>
    <col min="8920" max="8920" width="57.140625" style="177" customWidth="1"/>
    <col min="8921" max="8921" width="4.7109375" style="177" customWidth="1"/>
    <col min="8922" max="8922" width="5.28515625" style="177" customWidth="1"/>
    <col min="8923" max="8923" width="3.7109375" style="177" customWidth="1"/>
    <col min="8924" max="8924" width="13.5703125" style="177" customWidth="1"/>
    <col min="8925" max="8925" width="7.42578125" style="177" bestFit="1" customWidth="1"/>
    <col min="8926" max="8926" width="10.28515625" style="177" bestFit="1" customWidth="1"/>
    <col min="8927" max="8927" width="8.28515625" style="177" customWidth="1"/>
    <col min="8928" max="8928" width="9.42578125" style="177" bestFit="1" customWidth="1"/>
    <col min="8929" max="9175" width="9.140625" style="177"/>
    <col min="9176" max="9176" width="57.140625" style="177" customWidth="1"/>
    <col min="9177" max="9177" width="4.7109375" style="177" customWidth="1"/>
    <col min="9178" max="9178" width="5.28515625" style="177" customWidth="1"/>
    <col min="9179" max="9179" width="3.7109375" style="177" customWidth="1"/>
    <col min="9180" max="9180" width="13.5703125" style="177" customWidth="1"/>
    <col min="9181" max="9181" width="7.42578125" style="177" bestFit="1" customWidth="1"/>
    <col min="9182" max="9182" width="10.28515625" style="177" bestFit="1" customWidth="1"/>
    <col min="9183" max="9183" width="8.28515625" style="177" customWidth="1"/>
    <col min="9184" max="9184" width="9.42578125" style="177" bestFit="1" customWidth="1"/>
    <col min="9185" max="9431" width="9.140625" style="177"/>
    <col min="9432" max="9432" width="57.140625" style="177" customWidth="1"/>
    <col min="9433" max="9433" width="4.7109375" style="177" customWidth="1"/>
    <col min="9434" max="9434" width="5.28515625" style="177" customWidth="1"/>
    <col min="9435" max="9435" width="3.7109375" style="177" customWidth="1"/>
    <col min="9436" max="9436" width="13.5703125" style="177" customWidth="1"/>
    <col min="9437" max="9437" width="7.42578125" style="177" bestFit="1" customWidth="1"/>
    <col min="9438" max="9438" width="10.28515625" style="177" bestFit="1" customWidth="1"/>
    <col min="9439" max="9439" width="8.28515625" style="177" customWidth="1"/>
    <col min="9440" max="9440" width="9.42578125" style="177" bestFit="1" customWidth="1"/>
    <col min="9441" max="9687" width="9.140625" style="177"/>
    <col min="9688" max="9688" width="57.140625" style="177" customWidth="1"/>
    <col min="9689" max="9689" width="4.7109375" style="177" customWidth="1"/>
    <col min="9690" max="9690" width="5.28515625" style="177" customWidth="1"/>
    <col min="9691" max="9691" width="3.7109375" style="177" customWidth="1"/>
    <col min="9692" max="9692" width="13.5703125" style="177" customWidth="1"/>
    <col min="9693" max="9693" width="7.42578125" style="177" bestFit="1" customWidth="1"/>
    <col min="9694" max="9694" width="10.28515625" style="177" bestFit="1" customWidth="1"/>
    <col min="9695" max="9695" width="8.28515625" style="177" customWidth="1"/>
    <col min="9696" max="9696" width="9.42578125" style="177" bestFit="1" customWidth="1"/>
    <col min="9697" max="9943" width="9.140625" style="177"/>
    <col min="9944" max="9944" width="57.140625" style="177" customWidth="1"/>
    <col min="9945" max="9945" width="4.7109375" style="177" customWidth="1"/>
    <col min="9946" max="9946" width="5.28515625" style="177" customWidth="1"/>
    <col min="9947" max="9947" width="3.7109375" style="177" customWidth="1"/>
    <col min="9948" max="9948" width="13.5703125" style="177" customWidth="1"/>
    <col min="9949" max="9949" width="7.42578125" style="177" bestFit="1" customWidth="1"/>
    <col min="9950" max="9950" width="10.28515625" style="177" bestFit="1" customWidth="1"/>
    <col min="9951" max="9951" width="8.28515625" style="177" customWidth="1"/>
    <col min="9952" max="9952" width="9.42578125" style="177" bestFit="1" customWidth="1"/>
    <col min="9953" max="10199" width="9.140625" style="177"/>
    <col min="10200" max="10200" width="57.140625" style="177" customWidth="1"/>
    <col min="10201" max="10201" width="4.7109375" style="177" customWidth="1"/>
    <col min="10202" max="10202" width="5.28515625" style="177" customWidth="1"/>
    <col min="10203" max="10203" width="3.7109375" style="177" customWidth="1"/>
    <col min="10204" max="10204" width="13.5703125" style="177" customWidth="1"/>
    <col min="10205" max="10205" width="7.42578125" style="177" bestFit="1" customWidth="1"/>
    <col min="10206" max="10206" width="10.28515625" style="177" bestFit="1" customWidth="1"/>
    <col min="10207" max="10207" width="8.28515625" style="177" customWidth="1"/>
    <col min="10208" max="10208" width="9.42578125" style="177" bestFit="1" customWidth="1"/>
    <col min="10209" max="10455" width="9.140625" style="177"/>
    <col min="10456" max="10456" width="57.140625" style="177" customWidth="1"/>
    <col min="10457" max="10457" width="4.7109375" style="177" customWidth="1"/>
    <col min="10458" max="10458" width="5.28515625" style="177" customWidth="1"/>
    <col min="10459" max="10459" width="3.7109375" style="177" customWidth="1"/>
    <col min="10460" max="10460" width="13.5703125" style="177" customWidth="1"/>
    <col min="10461" max="10461" width="7.42578125" style="177" bestFit="1" customWidth="1"/>
    <col min="10462" max="10462" width="10.28515625" style="177" bestFit="1" customWidth="1"/>
    <col min="10463" max="10463" width="8.28515625" style="177" customWidth="1"/>
    <col min="10464" max="10464" width="9.42578125" style="177" bestFit="1" customWidth="1"/>
    <col min="10465" max="10711" width="9.140625" style="177"/>
    <col min="10712" max="10712" width="57.140625" style="177" customWidth="1"/>
    <col min="10713" max="10713" width="4.7109375" style="177" customWidth="1"/>
    <col min="10714" max="10714" width="5.28515625" style="177" customWidth="1"/>
    <col min="10715" max="10715" width="3.7109375" style="177" customWidth="1"/>
    <col min="10716" max="10716" width="13.5703125" style="177" customWidth="1"/>
    <col min="10717" max="10717" width="7.42578125" style="177" bestFit="1" customWidth="1"/>
    <col min="10718" max="10718" width="10.28515625" style="177" bestFit="1" customWidth="1"/>
    <col min="10719" max="10719" width="8.28515625" style="177" customWidth="1"/>
    <col min="10720" max="10720" width="9.42578125" style="177" bestFit="1" customWidth="1"/>
    <col min="10721" max="10967" width="9.140625" style="177"/>
    <col min="10968" max="10968" width="57.140625" style="177" customWidth="1"/>
    <col min="10969" max="10969" width="4.7109375" style="177" customWidth="1"/>
    <col min="10970" max="10970" width="5.28515625" style="177" customWidth="1"/>
    <col min="10971" max="10971" width="3.7109375" style="177" customWidth="1"/>
    <col min="10972" max="10972" width="13.5703125" style="177" customWidth="1"/>
    <col min="10973" max="10973" width="7.42578125" style="177" bestFit="1" customWidth="1"/>
    <col min="10974" max="10974" width="10.28515625" style="177" bestFit="1" customWidth="1"/>
    <col min="10975" max="10975" width="8.28515625" style="177" customWidth="1"/>
    <col min="10976" max="10976" width="9.42578125" style="177" bestFit="1" customWidth="1"/>
    <col min="10977" max="11223" width="9.140625" style="177"/>
    <col min="11224" max="11224" width="57.140625" style="177" customWidth="1"/>
    <col min="11225" max="11225" width="4.7109375" style="177" customWidth="1"/>
    <col min="11226" max="11226" width="5.28515625" style="177" customWidth="1"/>
    <col min="11227" max="11227" width="3.7109375" style="177" customWidth="1"/>
    <col min="11228" max="11228" width="13.5703125" style="177" customWidth="1"/>
    <col min="11229" max="11229" width="7.42578125" style="177" bestFit="1" customWidth="1"/>
    <col min="11230" max="11230" width="10.28515625" style="177" bestFit="1" customWidth="1"/>
    <col min="11231" max="11231" width="8.28515625" style="177" customWidth="1"/>
    <col min="11232" max="11232" width="9.42578125" style="177" bestFit="1" customWidth="1"/>
    <col min="11233" max="11479" width="9.140625" style="177"/>
    <col min="11480" max="11480" width="57.140625" style="177" customWidth="1"/>
    <col min="11481" max="11481" width="4.7109375" style="177" customWidth="1"/>
    <col min="11482" max="11482" width="5.28515625" style="177" customWidth="1"/>
    <col min="11483" max="11483" width="3.7109375" style="177" customWidth="1"/>
    <col min="11484" max="11484" width="13.5703125" style="177" customWidth="1"/>
    <col min="11485" max="11485" width="7.42578125" style="177" bestFit="1" customWidth="1"/>
    <col min="11486" max="11486" width="10.28515625" style="177" bestFit="1" customWidth="1"/>
    <col min="11487" max="11487" width="8.28515625" style="177" customWidth="1"/>
    <col min="11488" max="11488" width="9.42578125" style="177" bestFit="1" customWidth="1"/>
    <col min="11489" max="11735" width="9.140625" style="177"/>
    <col min="11736" max="11736" width="57.140625" style="177" customWidth="1"/>
    <col min="11737" max="11737" width="4.7109375" style="177" customWidth="1"/>
    <col min="11738" max="11738" width="5.28515625" style="177" customWidth="1"/>
    <col min="11739" max="11739" width="3.7109375" style="177" customWidth="1"/>
    <col min="11740" max="11740" width="13.5703125" style="177" customWidth="1"/>
    <col min="11741" max="11741" width="7.42578125" style="177" bestFit="1" customWidth="1"/>
    <col min="11742" max="11742" width="10.28515625" style="177" bestFit="1" customWidth="1"/>
    <col min="11743" max="11743" width="8.28515625" style="177" customWidth="1"/>
    <col min="11744" max="11744" width="9.42578125" style="177" bestFit="1" customWidth="1"/>
    <col min="11745" max="11991" width="9.140625" style="177"/>
    <col min="11992" max="11992" width="57.140625" style="177" customWidth="1"/>
    <col min="11993" max="11993" width="4.7109375" style="177" customWidth="1"/>
    <col min="11994" max="11994" width="5.28515625" style="177" customWidth="1"/>
    <col min="11995" max="11995" width="3.7109375" style="177" customWidth="1"/>
    <col min="11996" max="11996" width="13.5703125" style="177" customWidth="1"/>
    <col min="11997" max="11997" width="7.42578125" style="177" bestFit="1" customWidth="1"/>
    <col min="11998" max="11998" width="10.28515625" style="177" bestFit="1" customWidth="1"/>
    <col min="11999" max="11999" width="8.28515625" style="177" customWidth="1"/>
    <col min="12000" max="12000" width="9.42578125" style="177" bestFit="1" customWidth="1"/>
    <col min="12001" max="12247" width="9.140625" style="177"/>
    <col min="12248" max="12248" width="57.140625" style="177" customWidth="1"/>
    <col min="12249" max="12249" width="4.7109375" style="177" customWidth="1"/>
    <col min="12250" max="12250" width="5.28515625" style="177" customWidth="1"/>
    <col min="12251" max="12251" width="3.7109375" style="177" customWidth="1"/>
    <col min="12252" max="12252" width="13.5703125" style="177" customWidth="1"/>
    <col min="12253" max="12253" width="7.42578125" style="177" bestFit="1" customWidth="1"/>
    <col min="12254" max="12254" width="10.28515625" style="177" bestFit="1" customWidth="1"/>
    <col min="12255" max="12255" width="8.28515625" style="177" customWidth="1"/>
    <col min="12256" max="12256" width="9.42578125" style="177" bestFit="1" customWidth="1"/>
    <col min="12257" max="12503" width="9.140625" style="177"/>
    <col min="12504" max="12504" width="57.140625" style="177" customWidth="1"/>
    <col min="12505" max="12505" width="4.7109375" style="177" customWidth="1"/>
    <col min="12506" max="12506" width="5.28515625" style="177" customWidth="1"/>
    <col min="12507" max="12507" width="3.7109375" style="177" customWidth="1"/>
    <col min="12508" max="12508" width="13.5703125" style="177" customWidth="1"/>
    <col min="12509" max="12509" width="7.42578125" style="177" bestFit="1" customWidth="1"/>
    <col min="12510" max="12510" width="10.28515625" style="177" bestFit="1" customWidth="1"/>
    <col min="12511" max="12511" width="8.28515625" style="177" customWidth="1"/>
    <col min="12512" max="12512" width="9.42578125" style="177" bestFit="1" customWidth="1"/>
    <col min="12513" max="12759" width="9.140625" style="177"/>
    <col min="12760" max="12760" width="57.140625" style="177" customWidth="1"/>
    <col min="12761" max="12761" width="4.7109375" style="177" customWidth="1"/>
    <col min="12762" max="12762" width="5.28515625" style="177" customWidth="1"/>
    <col min="12763" max="12763" width="3.7109375" style="177" customWidth="1"/>
    <col min="12764" max="12764" width="13.5703125" style="177" customWidth="1"/>
    <col min="12765" max="12765" width="7.42578125" style="177" bestFit="1" customWidth="1"/>
    <col min="12766" max="12766" width="10.28515625" style="177" bestFit="1" customWidth="1"/>
    <col min="12767" max="12767" width="8.28515625" style="177" customWidth="1"/>
    <col min="12768" max="12768" width="9.42578125" style="177" bestFit="1" customWidth="1"/>
    <col min="12769" max="13015" width="9.140625" style="177"/>
    <col min="13016" max="13016" width="57.140625" style="177" customWidth="1"/>
    <col min="13017" max="13017" width="4.7109375" style="177" customWidth="1"/>
    <col min="13018" max="13018" width="5.28515625" style="177" customWidth="1"/>
    <col min="13019" max="13019" width="3.7109375" style="177" customWidth="1"/>
    <col min="13020" max="13020" width="13.5703125" style="177" customWidth="1"/>
    <col min="13021" max="13021" width="7.42578125" style="177" bestFit="1" customWidth="1"/>
    <col min="13022" max="13022" width="10.28515625" style="177" bestFit="1" customWidth="1"/>
    <col min="13023" max="13023" width="8.28515625" style="177" customWidth="1"/>
    <col min="13024" max="13024" width="9.42578125" style="177" bestFit="1" customWidth="1"/>
    <col min="13025" max="13271" width="9.140625" style="177"/>
    <col min="13272" max="13272" width="57.140625" style="177" customWidth="1"/>
    <col min="13273" max="13273" width="4.7109375" style="177" customWidth="1"/>
    <col min="13274" max="13274" width="5.28515625" style="177" customWidth="1"/>
    <col min="13275" max="13275" width="3.7109375" style="177" customWidth="1"/>
    <col min="13276" max="13276" width="13.5703125" style="177" customWidth="1"/>
    <col min="13277" max="13277" width="7.42578125" style="177" bestFit="1" customWidth="1"/>
    <col min="13278" max="13278" width="10.28515625" style="177" bestFit="1" customWidth="1"/>
    <col min="13279" max="13279" width="8.28515625" style="177" customWidth="1"/>
    <col min="13280" max="13280" width="9.42578125" style="177" bestFit="1" customWidth="1"/>
    <col min="13281" max="13527" width="9.140625" style="177"/>
    <col min="13528" max="13528" width="57.140625" style="177" customWidth="1"/>
    <col min="13529" max="13529" width="4.7109375" style="177" customWidth="1"/>
    <col min="13530" max="13530" width="5.28515625" style="177" customWidth="1"/>
    <col min="13531" max="13531" width="3.7109375" style="177" customWidth="1"/>
    <col min="13532" max="13532" width="13.5703125" style="177" customWidth="1"/>
    <col min="13533" max="13533" width="7.42578125" style="177" bestFit="1" customWidth="1"/>
    <col min="13534" max="13534" width="10.28515625" style="177" bestFit="1" customWidth="1"/>
    <col min="13535" max="13535" width="8.28515625" style="177" customWidth="1"/>
    <col min="13536" max="13536" width="9.42578125" style="177" bestFit="1" customWidth="1"/>
    <col min="13537" max="13783" width="9.140625" style="177"/>
    <col min="13784" max="13784" width="57.140625" style="177" customWidth="1"/>
    <col min="13785" max="13785" width="4.7109375" style="177" customWidth="1"/>
    <col min="13786" max="13786" width="5.28515625" style="177" customWidth="1"/>
    <col min="13787" max="13787" width="3.7109375" style="177" customWidth="1"/>
    <col min="13788" max="13788" width="13.5703125" style="177" customWidth="1"/>
    <col min="13789" max="13789" width="7.42578125" style="177" bestFit="1" customWidth="1"/>
    <col min="13790" max="13790" width="10.28515625" style="177" bestFit="1" customWidth="1"/>
    <col min="13791" max="13791" width="8.28515625" style="177" customWidth="1"/>
    <col min="13792" max="13792" width="9.42578125" style="177" bestFit="1" customWidth="1"/>
    <col min="13793" max="14039" width="9.140625" style="177"/>
    <col min="14040" max="14040" width="57.140625" style="177" customWidth="1"/>
    <col min="14041" max="14041" width="4.7109375" style="177" customWidth="1"/>
    <col min="14042" max="14042" width="5.28515625" style="177" customWidth="1"/>
    <col min="14043" max="14043" width="3.7109375" style="177" customWidth="1"/>
    <col min="14044" max="14044" width="13.5703125" style="177" customWidth="1"/>
    <col min="14045" max="14045" width="7.42578125" style="177" bestFit="1" customWidth="1"/>
    <col min="14046" max="14046" width="10.28515625" style="177" bestFit="1" customWidth="1"/>
    <col min="14047" max="14047" width="8.28515625" style="177" customWidth="1"/>
    <col min="14048" max="14048" width="9.42578125" style="177" bestFit="1" customWidth="1"/>
    <col min="14049" max="14295" width="9.140625" style="177"/>
    <col min="14296" max="14296" width="57.140625" style="177" customWidth="1"/>
    <col min="14297" max="14297" width="4.7109375" style="177" customWidth="1"/>
    <col min="14298" max="14298" width="5.28515625" style="177" customWidth="1"/>
    <col min="14299" max="14299" width="3.7109375" style="177" customWidth="1"/>
    <col min="14300" max="14300" width="13.5703125" style="177" customWidth="1"/>
    <col min="14301" max="14301" width="7.42578125" style="177" bestFit="1" customWidth="1"/>
    <col min="14302" max="14302" width="10.28515625" style="177" bestFit="1" customWidth="1"/>
    <col min="14303" max="14303" width="8.28515625" style="177" customWidth="1"/>
    <col min="14304" max="14304" width="9.42578125" style="177" bestFit="1" customWidth="1"/>
    <col min="14305" max="14551" width="9.140625" style="177"/>
    <col min="14552" max="14552" width="57.140625" style="177" customWidth="1"/>
    <col min="14553" max="14553" width="4.7109375" style="177" customWidth="1"/>
    <col min="14554" max="14554" width="5.28515625" style="177" customWidth="1"/>
    <col min="14555" max="14555" width="3.7109375" style="177" customWidth="1"/>
    <col min="14556" max="14556" width="13.5703125" style="177" customWidth="1"/>
    <col min="14557" max="14557" width="7.42578125" style="177" bestFit="1" customWidth="1"/>
    <col min="14558" max="14558" width="10.28515625" style="177" bestFit="1" customWidth="1"/>
    <col min="14559" max="14559" width="8.28515625" style="177" customWidth="1"/>
    <col min="14560" max="14560" width="9.42578125" style="177" bestFit="1" customWidth="1"/>
    <col min="14561" max="14807" width="9.140625" style="177"/>
    <col min="14808" max="14808" width="57.140625" style="177" customWidth="1"/>
    <col min="14809" max="14809" width="4.7109375" style="177" customWidth="1"/>
    <col min="14810" max="14810" width="5.28515625" style="177" customWidth="1"/>
    <col min="14811" max="14811" width="3.7109375" style="177" customWidth="1"/>
    <col min="14812" max="14812" width="13.5703125" style="177" customWidth="1"/>
    <col min="14813" max="14813" width="7.42578125" style="177" bestFit="1" customWidth="1"/>
    <col min="14814" max="14814" width="10.28515625" style="177" bestFit="1" customWidth="1"/>
    <col min="14815" max="14815" width="8.28515625" style="177" customWidth="1"/>
    <col min="14816" max="14816" width="9.42578125" style="177" bestFit="1" customWidth="1"/>
    <col min="14817" max="15063" width="9.140625" style="177"/>
    <col min="15064" max="15064" width="57.140625" style="177" customWidth="1"/>
    <col min="15065" max="15065" width="4.7109375" style="177" customWidth="1"/>
    <col min="15066" max="15066" width="5.28515625" style="177" customWidth="1"/>
    <col min="15067" max="15067" width="3.7109375" style="177" customWidth="1"/>
    <col min="15068" max="15068" width="13.5703125" style="177" customWidth="1"/>
    <col min="15069" max="15069" width="7.42578125" style="177" bestFit="1" customWidth="1"/>
    <col min="15070" max="15070" width="10.28515625" style="177" bestFit="1" customWidth="1"/>
    <col min="15071" max="15071" width="8.28515625" style="177" customWidth="1"/>
    <col min="15072" max="15072" width="9.42578125" style="177" bestFit="1" customWidth="1"/>
    <col min="15073" max="15319" width="9.140625" style="177"/>
    <col min="15320" max="15320" width="57.140625" style="177" customWidth="1"/>
    <col min="15321" max="15321" width="4.7109375" style="177" customWidth="1"/>
    <col min="15322" max="15322" width="5.28515625" style="177" customWidth="1"/>
    <col min="15323" max="15323" width="3.7109375" style="177" customWidth="1"/>
    <col min="15324" max="15324" width="13.5703125" style="177" customWidth="1"/>
    <col min="15325" max="15325" width="7.42578125" style="177" bestFit="1" customWidth="1"/>
    <col min="15326" max="15326" width="10.28515625" style="177" bestFit="1" customWidth="1"/>
    <col min="15327" max="15327" width="8.28515625" style="177" customWidth="1"/>
    <col min="15328" max="15328" width="9.42578125" style="177" bestFit="1" customWidth="1"/>
    <col min="15329" max="15575" width="9.140625" style="177"/>
    <col min="15576" max="15576" width="57.140625" style="177" customWidth="1"/>
    <col min="15577" max="15577" width="4.7109375" style="177" customWidth="1"/>
    <col min="15578" max="15578" width="5.28515625" style="177" customWidth="1"/>
    <col min="15579" max="15579" width="3.7109375" style="177" customWidth="1"/>
    <col min="15580" max="15580" width="13.5703125" style="177" customWidth="1"/>
    <col min="15581" max="15581" width="7.42578125" style="177" bestFit="1" customWidth="1"/>
    <col min="15582" max="15582" width="10.28515625" style="177" bestFit="1" customWidth="1"/>
    <col min="15583" max="15583" width="8.28515625" style="177" customWidth="1"/>
    <col min="15584" max="15584" width="9.42578125" style="177" bestFit="1" customWidth="1"/>
    <col min="15585" max="15831" width="9.140625" style="177"/>
    <col min="15832" max="15832" width="57.140625" style="177" customWidth="1"/>
    <col min="15833" max="15833" width="4.7109375" style="177" customWidth="1"/>
    <col min="15834" max="15834" width="5.28515625" style="177" customWidth="1"/>
    <col min="15835" max="15835" width="3.7109375" style="177" customWidth="1"/>
    <col min="15836" max="15836" width="13.5703125" style="177" customWidth="1"/>
    <col min="15837" max="15837" width="7.42578125" style="177" bestFit="1" customWidth="1"/>
    <col min="15838" max="15838" width="10.28515625" style="177" bestFit="1" customWidth="1"/>
    <col min="15839" max="15839" width="8.28515625" style="177" customWidth="1"/>
    <col min="15840" max="15840" width="9.42578125" style="177" bestFit="1" customWidth="1"/>
    <col min="15841" max="16087" width="9.140625" style="177"/>
    <col min="16088" max="16088" width="57.140625" style="177" customWidth="1"/>
    <col min="16089" max="16089" width="4.7109375" style="177" customWidth="1"/>
    <col min="16090" max="16090" width="5.28515625" style="177" customWidth="1"/>
    <col min="16091" max="16091" width="3.7109375" style="177" customWidth="1"/>
    <col min="16092" max="16092" width="13.5703125" style="177" customWidth="1"/>
    <col min="16093" max="16093" width="7.42578125" style="177" bestFit="1" customWidth="1"/>
    <col min="16094" max="16094" width="10.28515625" style="177" bestFit="1" customWidth="1"/>
    <col min="16095" max="16095" width="8.28515625" style="177" customWidth="1"/>
    <col min="16096" max="16096" width="9.42578125" style="177" bestFit="1" customWidth="1"/>
    <col min="16097" max="16384" width="9.140625" style="177"/>
  </cols>
  <sheetData>
    <row r="1" spans="1:11" hidden="1" x14ac:dyDescent="0.2">
      <c r="B1" s="112"/>
      <c r="C1" s="49"/>
      <c r="D1" s="49"/>
      <c r="E1" s="49"/>
      <c r="F1" s="49"/>
      <c r="G1" s="50" t="s">
        <v>659</v>
      </c>
    </row>
    <row r="2" spans="1:11" hidden="1" x14ac:dyDescent="0.2">
      <c r="B2" s="112"/>
      <c r="C2" s="49"/>
      <c r="D2" s="49"/>
      <c r="E2" s="49"/>
      <c r="F2" s="49"/>
      <c r="G2" s="50" t="s">
        <v>1024</v>
      </c>
    </row>
    <row r="3" spans="1:11" hidden="1" x14ac:dyDescent="0.2">
      <c r="B3" s="112"/>
      <c r="C3" s="49"/>
      <c r="D3" s="49"/>
      <c r="E3" s="49"/>
      <c r="F3" s="49"/>
      <c r="G3" s="50" t="s">
        <v>1026</v>
      </c>
    </row>
    <row r="4" spans="1:11" ht="15" hidden="1" x14ac:dyDescent="0.2">
      <c r="B4" s="112"/>
      <c r="C4" s="49"/>
      <c r="D4" s="49"/>
      <c r="E4" s="49"/>
      <c r="F4" s="49"/>
      <c r="G4" s="135" t="s">
        <v>901</v>
      </c>
    </row>
    <row r="5" spans="1:11" ht="15" hidden="1" x14ac:dyDescent="0.2">
      <c r="B5" s="112"/>
      <c r="C5" s="49"/>
      <c r="D5" s="49"/>
      <c r="E5" s="49"/>
      <c r="F5" s="49"/>
      <c r="G5" s="135" t="s">
        <v>1025</v>
      </c>
    </row>
    <row r="6" spans="1:11" ht="15" hidden="1" x14ac:dyDescent="0.2">
      <c r="B6" s="112"/>
      <c r="C6" s="49"/>
      <c r="D6" s="49"/>
      <c r="E6" s="49"/>
      <c r="F6" s="49"/>
      <c r="G6" s="135" t="s">
        <v>457</v>
      </c>
    </row>
    <row r="7" spans="1:11" ht="15" hidden="1" x14ac:dyDescent="0.2">
      <c r="B7" s="112"/>
      <c r="C7" s="49"/>
      <c r="D7" s="49"/>
      <c r="E7" s="49"/>
      <c r="F7" s="49"/>
      <c r="G7" s="135" t="s">
        <v>902</v>
      </c>
    </row>
    <row r="8" spans="1:11" hidden="1" x14ac:dyDescent="0.2">
      <c r="C8" s="43"/>
      <c r="D8" s="14"/>
      <c r="E8" s="14"/>
      <c r="F8" s="43"/>
      <c r="G8" s="13"/>
    </row>
    <row r="9" spans="1:11" hidden="1" x14ac:dyDescent="0.2">
      <c r="A9" s="389" t="s">
        <v>756</v>
      </c>
      <c r="B9" s="389"/>
      <c r="C9" s="389"/>
      <c r="D9" s="389"/>
      <c r="E9" s="389"/>
      <c r="F9" s="389"/>
      <c r="G9" s="291"/>
    </row>
    <row r="10" spans="1:11" hidden="1" x14ac:dyDescent="0.2">
      <c r="A10" s="85"/>
      <c r="G10" s="13" t="s">
        <v>62</v>
      </c>
    </row>
    <row r="11" spans="1:11" ht="42.75" x14ac:dyDescent="0.2">
      <c r="A11" s="2" t="s">
        <v>63</v>
      </c>
      <c r="B11" s="4" t="s">
        <v>64</v>
      </c>
      <c r="C11" s="2" t="s">
        <v>65</v>
      </c>
      <c r="D11" s="4" t="s">
        <v>66</v>
      </c>
      <c r="E11" s="4" t="s">
        <v>67</v>
      </c>
      <c r="F11" s="2" t="s">
        <v>68</v>
      </c>
      <c r="G11" s="239" t="s">
        <v>576</v>
      </c>
      <c r="H11" s="240"/>
      <c r="I11" s="239" t="s">
        <v>939</v>
      </c>
    </row>
    <row r="12" spans="1:11" ht="14.25" x14ac:dyDescent="0.2">
      <c r="A12" s="3" t="s">
        <v>69</v>
      </c>
      <c r="B12" s="4"/>
      <c r="C12" s="40"/>
      <c r="D12" s="4"/>
      <c r="E12" s="4"/>
      <c r="F12" s="40"/>
      <c r="G12" s="322">
        <v>1204293.2999999998</v>
      </c>
      <c r="H12" s="242"/>
      <c r="I12" s="241"/>
      <c r="J12" s="177">
        <v>1204293.3</v>
      </c>
      <c r="K12" s="187">
        <f>G12-J12</f>
        <v>0</v>
      </c>
    </row>
    <row r="13" spans="1:11" ht="31.5" x14ac:dyDescent="0.2">
      <c r="A13" s="243" t="s">
        <v>585</v>
      </c>
      <c r="B13" s="244" t="s">
        <v>70</v>
      </c>
      <c r="C13" s="245"/>
      <c r="D13" s="244"/>
      <c r="E13" s="244"/>
      <c r="F13" s="245"/>
      <c r="G13" s="246">
        <v>137496.48379</v>
      </c>
      <c r="H13" s="246">
        <f t="shared" ref="G13:H13" si="0">H14+H31+H111</f>
        <v>0</v>
      </c>
      <c r="I13" s="293">
        <f>H13/G13*1</f>
        <v>0</v>
      </c>
      <c r="J13" s="302">
        <v>137496.48379</v>
      </c>
      <c r="K13" s="187">
        <f>J13-G13</f>
        <v>0</v>
      </c>
    </row>
    <row r="14" spans="1:11" x14ac:dyDescent="0.2">
      <c r="A14" s="3" t="s">
        <v>580</v>
      </c>
      <c r="B14" s="247" t="s">
        <v>70</v>
      </c>
      <c r="C14" s="247" t="s">
        <v>178</v>
      </c>
      <c r="D14" s="247"/>
      <c r="E14" s="247"/>
      <c r="F14" s="248"/>
      <c r="G14" s="194">
        <v>34864.660000000003</v>
      </c>
      <c r="H14" s="194">
        <f t="shared" ref="G14:H14" si="1">H15</f>
        <v>0</v>
      </c>
      <c r="I14" s="294">
        <f t="shared" ref="I14:I77" si="2">H14/G14*1</f>
        <v>0</v>
      </c>
    </row>
    <row r="15" spans="1:11" x14ac:dyDescent="0.2">
      <c r="A15" s="39" t="s">
        <v>309</v>
      </c>
      <c r="B15" s="249" t="s">
        <v>70</v>
      </c>
      <c r="C15" s="250" t="s">
        <v>178</v>
      </c>
      <c r="D15" s="249" t="s">
        <v>128</v>
      </c>
      <c r="E15" s="249"/>
      <c r="F15" s="250"/>
      <c r="G15" s="192">
        <v>34864.660000000003</v>
      </c>
      <c r="H15" s="192">
        <f>H16</f>
        <v>0</v>
      </c>
      <c r="I15" s="294">
        <f t="shared" si="2"/>
        <v>0</v>
      </c>
    </row>
    <row r="16" spans="1:11" x14ac:dyDescent="0.2">
      <c r="A16" s="1" t="s">
        <v>618</v>
      </c>
      <c r="B16" s="8" t="s">
        <v>70</v>
      </c>
      <c r="C16" s="251" t="s">
        <v>178</v>
      </c>
      <c r="D16" s="8" t="s">
        <v>128</v>
      </c>
      <c r="E16" s="8" t="s">
        <v>75</v>
      </c>
      <c r="F16" s="251" t="s">
        <v>22</v>
      </c>
      <c r="G16" s="193">
        <v>34864.660000000003</v>
      </c>
      <c r="H16" s="193">
        <f>H17+H26</f>
        <v>0</v>
      </c>
      <c r="I16" s="294">
        <f t="shared" si="2"/>
        <v>0</v>
      </c>
    </row>
    <row r="17" spans="1:9" x14ac:dyDescent="0.2">
      <c r="A17" s="1" t="s">
        <v>459</v>
      </c>
      <c r="B17" s="8" t="s">
        <v>70</v>
      </c>
      <c r="C17" s="251" t="s">
        <v>178</v>
      </c>
      <c r="D17" s="8" t="s">
        <v>128</v>
      </c>
      <c r="E17" s="8" t="s">
        <v>460</v>
      </c>
      <c r="F17" s="251" t="s">
        <v>124</v>
      </c>
      <c r="G17" s="193">
        <v>34808.660000000003</v>
      </c>
      <c r="H17" s="193">
        <f>H18+H22</f>
        <v>0</v>
      </c>
      <c r="I17" s="294">
        <f t="shared" si="2"/>
        <v>0</v>
      </c>
    </row>
    <row r="18" spans="1:9" ht="22.5" x14ac:dyDescent="0.2">
      <c r="A18" s="5" t="s">
        <v>462</v>
      </c>
      <c r="B18" s="8" t="s">
        <v>70</v>
      </c>
      <c r="C18" s="251" t="s">
        <v>178</v>
      </c>
      <c r="D18" s="8" t="s">
        <v>128</v>
      </c>
      <c r="E18" s="8" t="s">
        <v>461</v>
      </c>
      <c r="F18" s="251" t="s">
        <v>124</v>
      </c>
      <c r="G18" s="193">
        <v>34808.660000000003</v>
      </c>
      <c r="H18" s="193">
        <f t="shared" ref="G18:H20" si="3">H19</f>
        <v>0</v>
      </c>
      <c r="I18" s="294">
        <f t="shared" si="2"/>
        <v>0</v>
      </c>
    </row>
    <row r="19" spans="1:9" ht="22.5" x14ac:dyDescent="0.2">
      <c r="A19" s="1" t="s">
        <v>78</v>
      </c>
      <c r="B19" s="8" t="s">
        <v>70</v>
      </c>
      <c r="C19" s="251" t="s">
        <v>178</v>
      </c>
      <c r="D19" s="8" t="s">
        <v>128</v>
      </c>
      <c r="E19" s="8" t="s">
        <v>461</v>
      </c>
      <c r="F19" s="251">
        <v>600</v>
      </c>
      <c r="G19" s="193">
        <v>34808.660000000003</v>
      </c>
      <c r="H19" s="193">
        <f t="shared" si="3"/>
        <v>0</v>
      </c>
      <c r="I19" s="294">
        <f t="shared" si="2"/>
        <v>0</v>
      </c>
    </row>
    <row r="20" spans="1:9" x14ac:dyDescent="0.2">
      <c r="A20" s="1" t="s">
        <v>80</v>
      </c>
      <c r="B20" s="8" t="s">
        <v>70</v>
      </c>
      <c r="C20" s="251" t="s">
        <v>178</v>
      </c>
      <c r="D20" s="8" t="s">
        <v>128</v>
      </c>
      <c r="E20" s="8" t="s">
        <v>461</v>
      </c>
      <c r="F20" s="251">
        <v>610</v>
      </c>
      <c r="G20" s="193">
        <v>34808.660000000003</v>
      </c>
      <c r="H20" s="193">
        <f t="shared" si="3"/>
        <v>0</v>
      </c>
      <c r="I20" s="294">
        <f t="shared" si="2"/>
        <v>0</v>
      </c>
    </row>
    <row r="21" spans="1:9" ht="33.75" x14ac:dyDescent="0.2">
      <c r="A21" s="1" t="s">
        <v>82</v>
      </c>
      <c r="B21" s="8" t="s">
        <v>70</v>
      </c>
      <c r="C21" s="251" t="s">
        <v>178</v>
      </c>
      <c r="D21" s="8" t="s">
        <v>128</v>
      </c>
      <c r="E21" s="8" t="s">
        <v>461</v>
      </c>
      <c r="F21" s="251">
        <v>611</v>
      </c>
      <c r="G21" s="193">
        <v>34808.660000000003</v>
      </c>
      <c r="H21" s="252"/>
      <c r="I21" s="294">
        <f t="shared" si="2"/>
        <v>0</v>
      </c>
    </row>
    <row r="22" spans="1:9" ht="22.5" x14ac:dyDescent="0.2">
      <c r="A22" s="1" t="s">
        <v>582</v>
      </c>
      <c r="B22" s="8" t="s">
        <v>70</v>
      </c>
      <c r="C22" s="251" t="s">
        <v>178</v>
      </c>
      <c r="D22" s="8" t="s">
        <v>128</v>
      </c>
      <c r="E22" s="8" t="s">
        <v>581</v>
      </c>
      <c r="F22" s="251"/>
      <c r="G22" s="193">
        <v>0</v>
      </c>
      <c r="H22" s="252"/>
      <c r="I22" s="294" t="e">
        <f t="shared" si="2"/>
        <v>#DIV/0!</v>
      </c>
    </row>
    <row r="23" spans="1:9" ht="22.5" x14ac:dyDescent="0.2">
      <c r="A23" s="1" t="s">
        <v>78</v>
      </c>
      <c r="B23" s="8" t="s">
        <v>70</v>
      </c>
      <c r="C23" s="251" t="s">
        <v>178</v>
      </c>
      <c r="D23" s="8" t="s">
        <v>128</v>
      </c>
      <c r="E23" s="8" t="s">
        <v>581</v>
      </c>
      <c r="F23" s="251">
        <v>611</v>
      </c>
      <c r="G23" s="193">
        <v>0</v>
      </c>
      <c r="H23" s="252"/>
      <c r="I23" s="294" t="e">
        <f t="shared" si="2"/>
        <v>#DIV/0!</v>
      </c>
    </row>
    <row r="24" spans="1:9" x14ac:dyDescent="0.2">
      <c r="A24" s="1" t="s">
        <v>80</v>
      </c>
      <c r="B24" s="8" t="s">
        <v>70</v>
      </c>
      <c r="C24" s="251" t="s">
        <v>178</v>
      </c>
      <c r="D24" s="8" t="s">
        <v>128</v>
      </c>
      <c r="E24" s="8" t="s">
        <v>581</v>
      </c>
      <c r="F24" s="251">
        <v>610</v>
      </c>
      <c r="G24" s="193">
        <v>0</v>
      </c>
      <c r="H24" s="252"/>
      <c r="I24" s="294" t="e">
        <f t="shared" si="2"/>
        <v>#DIV/0!</v>
      </c>
    </row>
    <row r="25" spans="1:9" ht="33.75" x14ac:dyDescent="0.2">
      <c r="A25" s="1" t="s">
        <v>82</v>
      </c>
      <c r="B25" s="8" t="s">
        <v>70</v>
      </c>
      <c r="C25" s="251" t="s">
        <v>178</v>
      </c>
      <c r="D25" s="8" t="s">
        <v>128</v>
      </c>
      <c r="E25" s="8" t="s">
        <v>581</v>
      </c>
      <c r="F25" s="251">
        <v>611</v>
      </c>
      <c r="G25" s="193"/>
      <c r="H25" s="252"/>
      <c r="I25" s="294" t="e">
        <f t="shared" si="2"/>
        <v>#DIV/0!</v>
      </c>
    </row>
    <row r="26" spans="1:9" ht="33.75" x14ac:dyDescent="0.2">
      <c r="A26" s="1" t="s">
        <v>482</v>
      </c>
      <c r="B26" s="8" t="s">
        <v>70</v>
      </c>
      <c r="C26" s="251" t="s">
        <v>178</v>
      </c>
      <c r="D26" s="8" t="s">
        <v>128</v>
      </c>
      <c r="E26" s="8" t="s">
        <v>404</v>
      </c>
      <c r="F26" s="251"/>
      <c r="G26" s="193">
        <v>56</v>
      </c>
      <c r="H26" s="193">
        <f t="shared" ref="G26:H27" si="4">H27</f>
        <v>0</v>
      </c>
      <c r="I26" s="294">
        <f t="shared" si="2"/>
        <v>0</v>
      </c>
    </row>
    <row r="27" spans="1:9" ht="22.5" x14ac:dyDescent="0.2">
      <c r="A27" s="1" t="s">
        <v>384</v>
      </c>
      <c r="B27" s="8" t="s">
        <v>70</v>
      </c>
      <c r="C27" s="251" t="s">
        <v>178</v>
      </c>
      <c r="D27" s="8" t="s">
        <v>128</v>
      </c>
      <c r="E27" s="8" t="s">
        <v>483</v>
      </c>
      <c r="F27" s="251"/>
      <c r="G27" s="193">
        <v>56</v>
      </c>
      <c r="H27" s="193">
        <f t="shared" si="4"/>
        <v>0</v>
      </c>
      <c r="I27" s="294">
        <f t="shared" si="2"/>
        <v>0</v>
      </c>
    </row>
    <row r="28" spans="1:9" ht="22.5" x14ac:dyDescent="0.2">
      <c r="A28" s="1" t="s">
        <v>78</v>
      </c>
      <c r="B28" s="8" t="s">
        <v>70</v>
      </c>
      <c r="C28" s="251" t="s">
        <v>178</v>
      </c>
      <c r="D28" s="8" t="s">
        <v>128</v>
      </c>
      <c r="E28" s="8" t="s">
        <v>483</v>
      </c>
      <c r="F28" s="251">
        <v>600</v>
      </c>
      <c r="G28" s="193">
        <v>56</v>
      </c>
      <c r="H28" s="193">
        <f t="shared" ref="G28:H28" si="5">H30</f>
        <v>0</v>
      </c>
      <c r="I28" s="294">
        <f t="shared" si="2"/>
        <v>0</v>
      </c>
    </row>
    <row r="29" spans="1:9" x14ac:dyDescent="0.2">
      <c r="A29" s="1" t="s">
        <v>80</v>
      </c>
      <c r="B29" s="8" t="s">
        <v>70</v>
      </c>
      <c r="C29" s="251" t="s">
        <v>178</v>
      </c>
      <c r="D29" s="8" t="s">
        <v>128</v>
      </c>
      <c r="E29" s="8" t="s">
        <v>483</v>
      </c>
      <c r="F29" s="251">
        <v>610</v>
      </c>
      <c r="G29" s="193">
        <v>56</v>
      </c>
      <c r="H29" s="193">
        <f t="shared" ref="G29:H29" si="6">H30</f>
        <v>0</v>
      </c>
      <c r="I29" s="294">
        <f t="shared" si="2"/>
        <v>0</v>
      </c>
    </row>
    <row r="30" spans="1:9" ht="33.75" x14ac:dyDescent="0.2">
      <c r="A30" s="1" t="s">
        <v>82</v>
      </c>
      <c r="B30" s="8" t="s">
        <v>70</v>
      </c>
      <c r="C30" s="251" t="s">
        <v>178</v>
      </c>
      <c r="D30" s="8" t="s">
        <v>128</v>
      </c>
      <c r="E30" s="8" t="s">
        <v>483</v>
      </c>
      <c r="F30" s="251">
        <v>611</v>
      </c>
      <c r="G30" s="193">
        <v>56</v>
      </c>
      <c r="H30" s="252"/>
      <c r="I30" s="294">
        <f t="shared" si="2"/>
        <v>0</v>
      </c>
    </row>
    <row r="31" spans="1:9" x14ac:dyDescent="0.2">
      <c r="A31" s="38" t="s">
        <v>579</v>
      </c>
      <c r="B31" s="247" t="s">
        <v>70</v>
      </c>
      <c r="C31" s="247" t="s">
        <v>72</v>
      </c>
      <c r="D31" s="247"/>
      <c r="E31" s="247"/>
      <c r="F31" s="248"/>
      <c r="G31" s="194">
        <v>102571.82378999999</v>
      </c>
      <c r="H31" s="194">
        <f>H32+H79</f>
        <v>0</v>
      </c>
      <c r="I31" s="294">
        <f t="shared" si="2"/>
        <v>0</v>
      </c>
    </row>
    <row r="32" spans="1:9" x14ac:dyDescent="0.2">
      <c r="A32" s="33" t="s">
        <v>73</v>
      </c>
      <c r="B32" s="249" t="s">
        <v>70</v>
      </c>
      <c r="C32" s="249" t="s">
        <v>72</v>
      </c>
      <c r="D32" s="249" t="s">
        <v>74</v>
      </c>
      <c r="E32" s="249"/>
      <c r="F32" s="250"/>
      <c r="G32" s="192">
        <v>55577.141789999994</v>
      </c>
      <c r="H32" s="192">
        <f t="shared" ref="G32:H32" si="7">H33+H75</f>
        <v>0</v>
      </c>
      <c r="I32" s="294">
        <f t="shared" si="2"/>
        <v>0</v>
      </c>
    </row>
    <row r="33" spans="1:9" x14ac:dyDescent="0.2">
      <c r="A33" s="1" t="s">
        <v>618</v>
      </c>
      <c r="B33" s="8" t="s">
        <v>70</v>
      </c>
      <c r="C33" s="8" t="s">
        <v>72</v>
      </c>
      <c r="D33" s="8" t="s">
        <v>74</v>
      </c>
      <c r="E33" s="8" t="s">
        <v>75</v>
      </c>
      <c r="F33" s="251"/>
      <c r="G33" s="193">
        <v>55577.141789999994</v>
      </c>
      <c r="H33" s="193">
        <f>H34+H47+H60+H70+H52</f>
        <v>0</v>
      </c>
      <c r="I33" s="294">
        <f t="shared" si="2"/>
        <v>0</v>
      </c>
    </row>
    <row r="34" spans="1:9" x14ac:dyDescent="0.2">
      <c r="A34" s="1" t="s">
        <v>76</v>
      </c>
      <c r="B34" s="8" t="s">
        <v>70</v>
      </c>
      <c r="C34" s="8" t="s">
        <v>72</v>
      </c>
      <c r="D34" s="8" t="s">
        <v>74</v>
      </c>
      <c r="E34" s="8" t="s">
        <v>77</v>
      </c>
      <c r="F34" s="251"/>
      <c r="G34" s="193">
        <v>20145.277999999998</v>
      </c>
      <c r="H34" s="193">
        <f>H35+H39</f>
        <v>0</v>
      </c>
      <c r="I34" s="294">
        <f t="shared" si="2"/>
        <v>0</v>
      </c>
    </row>
    <row r="35" spans="1:9" ht="22.5" x14ac:dyDescent="0.2">
      <c r="A35" s="5" t="s">
        <v>399</v>
      </c>
      <c r="B35" s="8" t="s">
        <v>70</v>
      </c>
      <c r="C35" s="8" t="s">
        <v>72</v>
      </c>
      <c r="D35" s="8" t="s">
        <v>74</v>
      </c>
      <c r="E35" s="8" t="s">
        <v>438</v>
      </c>
      <c r="F35" s="251"/>
      <c r="G35" s="193">
        <v>20145.277999999998</v>
      </c>
      <c r="H35" s="193">
        <f>H36</f>
        <v>0</v>
      </c>
      <c r="I35" s="294">
        <f t="shared" si="2"/>
        <v>0</v>
      </c>
    </row>
    <row r="36" spans="1:9" ht="22.5" x14ac:dyDescent="0.2">
      <c r="A36" s="1" t="s">
        <v>78</v>
      </c>
      <c r="B36" s="8" t="s">
        <v>70</v>
      </c>
      <c r="C36" s="251" t="s">
        <v>72</v>
      </c>
      <c r="D36" s="8" t="s">
        <v>74</v>
      </c>
      <c r="E36" s="8" t="s">
        <v>438</v>
      </c>
      <c r="F36" s="251" t="s">
        <v>79</v>
      </c>
      <c r="G36" s="193">
        <v>20145.277999999998</v>
      </c>
      <c r="H36" s="193">
        <f t="shared" ref="G36:H37" si="8">H37</f>
        <v>0</v>
      </c>
      <c r="I36" s="294">
        <f t="shared" si="2"/>
        <v>0</v>
      </c>
    </row>
    <row r="37" spans="1:9" x14ac:dyDescent="0.2">
      <c r="A37" s="1" t="s">
        <v>80</v>
      </c>
      <c r="B37" s="8" t="s">
        <v>70</v>
      </c>
      <c r="C37" s="251" t="s">
        <v>72</v>
      </c>
      <c r="D37" s="8" t="s">
        <v>74</v>
      </c>
      <c r="E37" s="8" t="s">
        <v>438</v>
      </c>
      <c r="F37" s="251" t="s">
        <v>81</v>
      </c>
      <c r="G37" s="193">
        <v>20145.277999999998</v>
      </c>
      <c r="H37" s="193">
        <f t="shared" si="8"/>
        <v>0</v>
      </c>
      <c r="I37" s="294">
        <f t="shared" si="2"/>
        <v>0</v>
      </c>
    </row>
    <row r="38" spans="1:9" ht="33.75" x14ac:dyDescent="0.2">
      <c r="A38" s="1" t="s">
        <v>82</v>
      </c>
      <c r="B38" s="8" t="s">
        <v>70</v>
      </c>
      <c r="C38" s="251" t="s">
        <v>72</v>
      </c>
      <c r="D38" s="8" t="s">
        <v>74</v>
      </c>
      <c r="E38" s="8" t="s">
        <v>438</v>
      </c>
      <c r="F38" s="251" t="s">
        <v>83</v>
      </c>
      <c r="G38" s="193">
        <v>20145.277999999998</v>
      </c>
      <c r="H38" s="252"/>
      <c r="I38" s="294">
        <f t="shared" si="2"/>
        <v>0</v>
      </c>
    </row>
    <row r="39" spans="1:9" x14ac:dyDescent="0.2">
      <c r="A39" s="1" t="s">
        <v>584</v>
      </c>
      <c r="B39" s="8" t="s">
        <v>70</v>
      </c>
      <c r="C39" s="8" t="s">
        <v>72</v>
      </c>
      <c r="D39" s="8" t="s">
        <v>74</v>
      </c>
      <c r="E39" s="8" t="s">
        <v>583</v>
      </c>
      <c r="F39" s="251"/>
      <c r="G39" s="193">
        <v>0</v>
      </c>
      <c r="H39" s="193">
        <f t="shared" ref="G39:H41" si="9">H40</f>
        <v>0</v>
      </c>
      <c r="I39" s="294" t="e">
        <f t="shared" si="2"/>
        <v>#DIV/0!</v>
      </c>
    </row>
    <row r="40" spans="1:9" ht="22.5" x14ac:dyDescent="0.2">
      <c r="A40" s="1" t="s">
        <v>78</v>
      </c>
      <c r="B40" s="8" t="s">
        <v>70</v>
      </c>
      <c r="C40" s="8" t="s">
        <v>72</v>
      </c>
      <c r="D40" s="8" t="s">
        <v>74</v>
      </c>
      <c r="E40" s="8" t="s">
        <v>583</v>
      </c>
      <c r="F40" s="251" t="s">
        <v>79</v>
      </c>
      <c r="G40" s="193">
        <v>0</v>
      </c>
      <c r="H40" s="193">
        <f t="shared" si="9"/>
        <v>0</v>
      </c>
      <c r="I40" s="294" t="e">
        <f t="shared" si="2"/>
        <v>#DIV/0!</v>
      </c>
    </row>
    <row r="41" spans="1:9" x14ac:dyDescent="0.2">
      <c r="A41" s="1" t="s">
        <v>80</v>
      </c>
      <c r="B41" s="8" t="s">
        <v>70</v>
      </c>
      <c r="C41" s="8" t="s">
        <v>72</v>
      </c>
      <c r="D41" s="8" t="s">
        <v>74</v>
      </c>
      <c r="E41" s="8" t="s">
        <v>583</v>
      </c>
      <c r="F41" s="251" t="s">
        <v>81</v>
      </c>
      <c r="G41" s="193">
        <v>0</v>
      </c>
      <c r="H41" s="193">
        <f t="shared" si="9"/>
        <v>0</v>
      </c>
      <c r="I41" s="294" t="e">
        <f t="shared" si="2"/>
        <v>#DIV/0!</v>
      </c>
    </row>
    <row r="42" spans="1:9" ht="33.75" x14ac:dyDescent="0.2">
      <c r="A42" s="1" t="s">
        <v>82</v>
      </c>
      <c r="B42" s="8" t="s">
        <v>70</v>
      </c>
      <c r="C42" s="8" t="s">
        <v>72</v>
      </c>
      <c r="D42" s="8" t="s">
        <v>74</v>
      </c>
      <c r="E42" s="8" t="s">
        <v>583</v>
      </c>
      <c r="F42" s="251">
        <v>611</v>
      </c>
      <c r="G42" s="193"/>
      <c r="H42" s="252"/>
      <c r="I42" s="294" t="e">
        <f t="shared" si="2"/>
        <v>#DIV/0!</v>
      </c>
    </row>
    <row r="43" spans="1:9" ht="22.5" x14ac:dyDescent="0.2">
      <c r="A43" s="1" t="s">
        <v>675</v>
      </c>
      <c r="B43" s="8" t="s">
        <v>70</v>
      </c>
      <c r="C43" s="8" t="s">
        <v>72</v>
      </c>
      <c r="D43" s="8" t="s">
        <v>74</v>
      </c>
      <c r="E43" s="8" t="s">
        <v>679</v>
      </c>
      <c r="F43" s="251"/>
      <c r="G43" s="193">
        <v>0</v>
      </c>
      <c r="H43" s="252"/>
      <c r="I43" s="294" t="e">
        <f t="shared" si="2"/>
        <v>#DIV/0!</v>
      </c>
    </row>
    <row r="44" spans="1:9" ht="22.5" x14ac:dyDescent="0.2">
      <c r="A44" s="1" t="s">
        <v>78</v>
      </c>
      <c r="B44" s="8" t="s">
        <v>70</v>
      </c>
      <c r="C44" s="8" t="s">
        <v>72</v>
      </c>
      <c r="D44" s="8" t="s">
        <v>74</v>
      </c>
      <c r="E44" s="8" t="s">
        <v>679</v>
      </c>
      <c r="F44" s="251">
        <v>600</v>
      </c>
      <c r="G44" s="193">
        <v>0</v>
      </c>
      <c r="H44" s="252"/>
      <c r="I44" s="294" t="e">
        <f t="shared" si="2"/>
        <v>#DIV/0!</v>
      </c>
    </row>
    <row r="45" spans="1:9" x14ac:dyDescent="0.2">
      <c r="A45" s="1" t="s">
        <v>80</v>
      </c>
      <c r="B45" s="8" t="s">
        <v>70</v>
      </c>
      <c r="C45" s="8" t="s">
        <v>72</v>
      </c>
      <c r="D45" s="8" t="s">
        <v>74</v>
      </c>
      <c r="E45" s="8" t="s">
        <v>679</v>
      </c>
      <c r="F45" s="251">
        <v>610</v>
      </c>
      <c r="G45" s="193">
        <v>0</v>
      </c>
      <c r="H45" s="252"/>
      <c r="I45" s="294" t="e">
        <f t="shared" si="2"/>
        <v>#DIV/0!</v>
      </c>
    </row>
    <row r="46" spans="1:9" ht="33.75" x14ac:dyDescent="0.2">
      <c r="A46" s="1" t="s">
        <v>82</v>
      </c>
      <c r="B46" s="8" t="s">
        <v>70</v>
      </c>
      <c r="C46" s="8" t="s">
        <v>72</v>
      </c>
      <c r="D46" s="8" t="s">
        <v>74</v>
      </c>
      <c r="E46" s="8" t="s">
        <v>679</v>
      </c>
      <c r="F46" s="251">
        <v>611</v>
      </c>
      <c r="G46" s="193"/>
      <c r="H46" s="252"/>
      <c r="I46" s="294" t="e">
        <f t="shared" si="2"/>
        <v>#DIV/0!</v>
      </c>
    </row>
    <row r="47" spans="1:9" x14ac:dyDescent="0.2">
      <c r="A47" s="1" t="s">
        <v>84</v>
      </c>
      <c r="B47" s="8" t="s">
        <v>70</v>
      </c>
      <c r="C47" s="8" t="s">
        <v>72</v>
      </c>
      <c r="D47" s="8" t="s">
        <v>74</v>
      </c>
      <c r="E47" s="8" t="s">
        <v>85</v>
      </c>
      <c r="F47" s="251"/>
      <c r="G47" s="193">
        <v>30978.363789999999</v>
      </c>
      <c r="H47" s="193">
        <f>H48</f>
        <v>0</v>
      </c>
      <c r="I47" s="294">
        <f t="shared" si="2"/>
        <v>0</v>
      </c>
    </row>
    <row r="48" spans="1:9" ht="22.5" x14ac:dyDescent="0.2">
      <c r="A48" s="5" t="s">
        <v>400</v>
      </c>
      <c r="B48" s="8" t="s">
        <v>70</v>
      </c>
      <c r="C48" s="8" t="s">
        <v>72</v>
      </c>
      <c r="D48" s="8" t="s">
        <v>74</v>
      </c>
      <c r="E48" s="8" t="s">
        <v>86</v>
      </c>
      <c r="F48" s="251"/>
      <c r="G48" s="193">
        <v>30978.363789999999</v>
      </c>
      <c r="H48" s="193">
        <f>+H49</f>
        <v>0</v>
      </c>
      <c r="I48" s="294">
        <f t="shared" si="2"/>
        <v>0</v>
      </c>
    </row>
    <row r="49" spans="1:9" ht="22.5" x14ac:dyDescent="0.2">
      <c r="A49" s="1" t="s">
        <v>78</v>
      </c>
      <c r="B49" s="8" t="s">
        <v>70</v>
      </c>
      <c r="C49" s="251" t="s">
        <v>72</v>
      </c>
      <c r="D49" s="8" t="s">
        <v>74</v>
      </c>
      <c r="E49" s="8" t="s">
        <v>86</v>
      </c>
      <c r="F49" s="251" t="s">
        <v>79</v>
      </c>
      <c r="G49" s="193">
        <v>30978.363789999999</v>
      </c>
      <c r="H49" s="193">
        <f t="shared" ref="G49:H50" si="10">H50</f>
        <v>0</v>
      </c>
      <c r="I49" s="294">
        <f t="shared" si="2"/>
        <v>0</v>
      </c>
    </row>
    <row r="50" spans="1:9" x14ac:dyDescent="0.2">
      <c r="A50" s="1" t="s">
        <v>80</v>
      </c>
      <c r="B50" s="8" t="s">
        <v>70</v>
      </c>
      <c r="C50" s="251" t="s">
        <v>72</v>
      </c>
      <c r="D50" s="8" t="s">
        <v>74</v>
      </c>
      <c r="E50" s="8" t="s">
        <v>86</v>
      </c>
      <c r="F50" s="251" t="s">
        <v>81</v>
      </c>
      <c r="G50" s="193">
        <v>30978.363789999999</v>
      </c>
      <c r="H50" s="193">
        <f t="shared" si="10"/>
        <v>0</v>
      </c>
      <c r="I50" s="294">
        <f t="shared" si="2"/>
        <v>0</v>
      </c>
    </row>
    <row r="51" spans="1:9" ht="33.75" x14ac:dyDescent="0.2">
      <c r="A51" s="1" t="s">
        <v>82</v>
      </c>
      <c r="B51" s="8" t="s">
        <v>70</v>
      </c>
      <c r="C51" s="251" t="s">
        <v>72</v>
      </c>
      <c r="D51" s="8" t="s">
        <v>74</v>
      </c>
      <c r="E51" s="8" t="s">
        <v>86</v>
      </c>
      <c r="F51" s="251" t="s">
        <v>83</v>
      </c>
      <c r="G51" s="193">
        <v>30978.363789999999</v>
      </c>
      <c r="H51" s="252"/>
      <c r="I51" s="294">
        <f t="shared" si="2"/>
        <v>0</v>
      </c>
    </row>
    <row r="52" spans="1:9" ht="22.5" x14ac:dyDescent="0.2">
      <c r="A52" s="1" t="s">
        <v>922</v>
      </c>
      <c r="B52" s="8" t="s">
        <v>70</v>
      </c>
      <c r="C52" s="251" t="s">
        <v>72</v>
      </c>
      <c r="D52" s="8" t="s">
        <v>74</v>
      </c>
      <c r="E52" s="8" t="s">
        <v>962</v>
      </c>
      <c r="F52" s="251"/>
      <c r="G52" s="193">
        <v>3030.3</v>
      </c>
      <c r="H52" s="193">
        <f t="shared" ref="G52:H54" si="11">H53</f>
        <v>0</v>
      </c>
      <c r="I52" s="294">
        <f t="shared" si="2"/>
        <v>0</v>
      </c>
    </row>
    <row r="53" spans="1:9" ht="22.5" x14ac:dyDescent="0.2">
      <c r="A53" s="1" t="s">
        <v>78</v>
      </c>
      <c r="B53" s="8" t="s">
        <v>70</v>
      </c>
      <c r="C53" s="251" t="s">
        <v>72</v>
      </c>
      <c r="D53" s="8" t="s">
        <v>74</v>
      </c>
      <c r="E53" s="8" t="s">
        <v>962</v>
      </c>
      <c r="F53" s="251" t="s">
        <v>79</v>
      </c>
      <c r="G53" s="193">
        <v>3030.3</v>
      </c>
      <c r="H53" s="193">
        <f t="shared" si="11"/>
        <v>0</v>
      </c>
      <c r="I53" s="294">
        <f t="shared" si="2"/>
        <v>0</v>
      </c>
    </row>
    <row r="54" spans="1:9" x14ac:dyDescent="0.2">
      <c r="A54" s="1" t="s">
        <v>80</v>
      </c>
      <c r="B54" s="8" t="s">
        <v>70</v>
      </c>
      <c r="C54" s="251" t="s">
        <v>72</v>
      </c>
      <c r="D54" s="8" t="s">
        <v>74</v>
      </c>
      <c r="E54" s="8" t="s">
        <v>962</v>
      </c>
      <c r="F54" s="251" t="s">
        <v>81</v>
      </c>
      <c r="G54" s="193">
        <v>3030.3</v>
      </c>
      <c r="H54" s="193">
        <f t="shared" si="11"/>
        <v>0</v>
      </c>
      <c r="I54" s="294">
        <f t="shared" si="2"/>
        <v>0</v>
      </c>
    </row>
    <row r="55" spans="1:9" x14ac:dyDescent="0.2">
      <c r="A55" s="1" t="s">
        <v>446</v>
      </c>
      <c r="B55" s="8" t="s">
        <v>70</v>
      </c>
      <c r="C55" s="251" t="s">
        <v>72</v>
      </c>
      <c r="D55" s="8" t="s">
        <v>74</v>
      </c>
      <c r="E55" s="8" t="s">
        <v>962</v>
      </c>
      <c r="F55" s="251">
        <v>612</v>
      </c>
      <c r="G55" s="193">
        <v>3030.3</v>
      </c>
      <c r="H55" s="252"/>
      <c r="I55" s="294">
        <f t="shared" si="2"/>
        <v>0</v>
      </c>
    </row>
    <row r="56" spans="1:9" ht="22.5" x14ac:dyDescent="0.2">
      <c r="A56" s="1" t="s">
        <v>675</v>
      </c>
      <c r="B56" s="8" t="s">
        <v>70</v>
      </c>
      <c r="C56" s="8" t="s">
        <v>72</v>
      </c>
      <c r="D56" s="8" t="s">
        <v>74</v>
      </c>
      <c r="E56" s="8" t="s">
        <v>680</v>
      </c>
      <c r="F56" s="251"/>
      <c r="G56" s="193">
        <v>0</v>
      </c>
      <c r="H56" s="252"/>
      <c r="I56" s="294" t="e">
        <f t="shared" si="2"/>
        <v>#DIV/0!</v>
      </c>
    </row>
    <row r="57" spans="1:9" ht="22.5" x14ac:dyDescent="0.2">
      <c r="A57" s="1" t="s">
        <v>78</v>
      </c>
      <c r="B57" s="8" t="s">
        <v>70</v>
      </c>
      <c r="C57" s="8" t="s">
        <v>72</v>
      </c>
      <c r="D57" s="8" t="s">
        <v>74</v>
      </c>
      <c r="E57" s="8" t="s">
        <v>680</v>
      </c>
      <c r="F57" s="251">
        <v>600</v>
      </c>
      <c r="G57" s="193">
        <v>0</v>
      </c>
      <c r="H57" s="252"/>
      <c r="I57" s="294" t="e">
        <f t="shared" si="2"/>
        <v>#DIV/0!</v>
      </c>
    </row>
    <row r="58" spans="1:9" x14ac:dyDescent="0.2">
      <c r="A58" s="1" t="s">
        <v>80</v>
      </c>
      <c r="B58" s="8" t="s">
        <v>70</v>
      </c>
      <c r="C58" s="8" t="s">
        <v>72</v>
      </c>
      <c r="D58" s="8" t="s">
        <v>74</v>
      </c>
      <c r="E58" s="8" t="s">
        <v>680</v>
      </c>
      <c r="F58" s="251">
        <v>610</v>
      </c>
      <c r="G58" s="193">
        <v>0</v>
      </c>
      <c r="H58" s="252"/>
      <c r="I58" s="294" t="e">
        <f t="shared" si="2"/>
        <v>#DIV/0!</v>
      </c>
    </row>
    <row r="59" spans="1:9" ht="33.75" x14ac:dyDescent="0.2">
      <c r="A59" s="1" t="s">
        <v>82</v>
      </c>
      <c r="B59" s="8" t="s">
        <v>70</v>
      </c>
      <c r="C59" s="8" t="s">
        <v>72</v>
      </c>
      <c r="D59" s="8" t="s">
        <v>74</v>
      </c>
      <c r="E59" s="8" t="s">
        <v>680</v>
      </c>
      <c r="F59" s="251">
        <v>611</v>
      </c>
      <c r="G59" s="193"/>
      <c r="H59" s="252"/>
      <c r="I59" s="294" t="e">
        <f t="shared" si="2"/>
        <v>#DIV/0!</v>
      </c>
    </row>
    <row r="60" spans="1:9" x14ac:dyDescent="0.2">
      <c r="A60" s="1" t="s">
        <v>92</v>
      </c>
      <c r="B60" s="8" t="s">
        <v>70</v>
      </c>
      <c r="C60" s="8" t="s">
        <v>72</v>
      </c>
      <c r="D60" s="8" t="s">
        <v>74</v>
      </c>
      <c r="E60" s="8" t="s">
        <v>93</v>
      </c>
      <c r="F60" s="251"/>
      <c r="G60" s="193">
        <v>1223.2</v>
      </c>
      <c r="H60" s="193">
        <f>H61</f>
        <v>0</v>
      </c>
      <c r="I60" s="294">
        <f t="shared" si="2"/>
        <v>0</v>
      </c>
    </row>
    <row r="61" spans="1:9" ht="22.5" x14ac:dyDescent="0.2">
      <c r="A61" s="1" t="s">
        <v>94</v>
      </c>
      <c r="B61" s="8" t="s">
        <v>70</v>
      </c>
      <c r="C61" s="8" t="s">
        <v>72</v>
      </c>
      <c r="D61" s="8" t="s">
        <v>74</v>
      </c>
      <c r="E61" s="8" t="s">
        <v>95</v>
      </c>
      <c r="F61" s="251"/>
      <c r="G61" s="193">
        <v>1223.2</v>
      </c>
      <c r="H61" s="193">
        <f>H62+H65+H68</f>
        <v>0</v>
      </c>
      <c r="I61" s="294">
        <f t="shared" si="2"/>
        <v>0</v>
      </c>
    </row>
    <row r="62" spans="1:9" ht="33.75" x14ac:dyDescent="0.2">
      <c r="A62" s="1" t="s">
        <v>87</v>
      </c>
      <c r="B62" s="8" t="s">
        <v>70</v>
      </c>
      <c r="C62" s="8" t="s">
        <v>72</v>
      </c>
      <c r="D62" s="8" t="s">
        <v>74</v>
      </c>
      <c r="E62" s="8" t="s">
        <v>95</v>
      </c>
      <c r="F62" s="251">
        <v>100</v>
      </c>
      <c r="G62" s="193">
        <v>50</v>
      </c>
      <c r="H62" s="193">
        <f t="shared" ref="G62:H63" si="12">H63</f>
        <v>0</v>
      </c>
      <c r="I62" s="294">
        <f t="shared" si="2"/>
        <v>0</v>
      </c>
    </row>
    <row r="63" spans="1:9" x14ac:dyDescent="0.2">
      <c r="A63" s="1" t="s">
        <v>89</v>
      </c>
      <c r="B63" s="8" t="s">
        <v>70</v>
      </c>
      <c r="C63" s="8" t="s">
        <v>72</v>
      </c>
      <c r="D63" s="8" t="s">
        <v>74</v>
      </c>
      <c r="E63" s="8" t="s">
        <v>95</v>
      </c>
      <c r="F63" s="251">
        <v>110</v>
      </c>
      <c r="G63" s="193">
        <v>50</v>
      </c>
      <c r="H63" s="193">
        <f t="shared" si="12"/>
        <v>0</v>
      </c>
      <c r="I63" s="294">
        <f t="shared" si="2"/>
        <v>0</v>
      </c>
    </row>
    <row r="64" spans="1:9" x14ac:dyDescent="0.2">
      <c r="A64" s="1" t="s">
        <v>371</v>
      </c>
      <c r="B64" s="8" t="s">
        <v>70</v>
      </c>
      <c r="C64" s="8" t="s">
        <v>72</v>
      </c>
      <c r="D64" s="8" t="s">
        <v>74</v>
      </c>
      <c r="E64" s="8" t="s">
        <v>95</v>
      </c>
      <c r="F64" s="251">
        <v>112</v>
      </c>
      <c r="G64" s="193">
        <v>50</v>
      </c>
      <c r="H64" s="252"/>
      <c r="I64" s="294">
        <f t="shared" si="2"/>
        <v>0</v>
      </c>
    </row>
    <row r="65" spans="1:9" x14ac:dyDescent="0.2">
      <c r="A65" s="1" t="s">
        <v>376</v>
      </c>
      <c r="B65" s="8" t="s">
        <v>70</v>
      </c>
      <c r="C65" s="8" t="s">
        <v>72</v>
      </c>
      <c r="D65" s="8" t="s">
        <v>74</v>
      </c>
      <c r="E65" s="8" t="s">
        <v>95</v>
      </c>
      <c r="F65" s="251" t="s">
        <v>96</v>
      </c>
      <c r="G65" s="193">
        <v>1023.2</v>
      </c>
      <c r="H65" s="193">
        <f t="shared" ref="G65:H66" si="13">H66</f>
        <v>0</v>
      </c>
      <c r="I65" s="294">
        <f t="shared" si="2"/>
        <v>0</v>
      </c>
    </row>
    <row r="66" spans="1:9" ht="22.5" x14ac:dyDescent="0.2">
      <c r="A66" s="1" t="s">
        <v>97</v>
      </c>
      <c r="B66" s="8" t="s">
        <v>70</v>
      </c>
      <c r="C66" s="8" t="s">
        <v>72</v>
      </c>
      <c r="D66" s="8" t="s">
        <v>74</v>
      </c>
      <c r="E66" s="8" t="s">
        <v>95</v>
      </c>
      <c r="F66" s="251" t="s">
        <v>98</v>
      </c>
      <c r="G66" s="193">
        <v>1023.2</v>
      </c>
      <c r="H66" s="193">
        <f t="shared" si="13"/>
        <v>0</v>
      </c>
      <c r="I66" s="294">
        <f t="shared" si="2"/>
        <v>0</v>
      </c>
    </row>
    <row r="67" spans="1:9" x14ac:dyDescent="0.2">
      <c r="A67" s="11" t="s">
        <v>393</v>
      </c>
      <c r="B67" s="8" t="s">
        <v>70</v>
      </c>
      <c r="C67" s="8" t="s">
        <v>72</v>
      </c>
      <c r="D67" s="8" t="s">
        <v>74</v>
      </c>
      <c r="E67" s="8" t="s">
        <v>95</v>
      </c>
      <c r="F67" s="251" t="s">
        <v>100</v>
      </c>
      <c r="G67" s="193">
        <v>1023.2</v>
      </c>
      <c r="H67" s="252"/>
      <c r="I67" s="294">
        <f t="shared" si="2"/>
        <v>0</v>
      </c>
    </row>
    <row r="68" spans="1:9" x14ac:dyDescent="0.2">
      <c r="A68" s="11" t="s">
        <v>136</v>
      </c>
      <c r="B68" s="8" t="s">
        <v>70</v>
      </c>
      <c r="C68" s="8" t="s">
        <v>72</v>
      </c>
      <c r="D68" s="8" t="s">
        <v>74</v>
      </c>
      <c r="E68" s="8" t="s">
        <v>95</v>
      </c>
      <c r="F68" s="251">
        <v>300</v>
      </c>
      <c r="G68" s="193">
        <v>150</v>
      </c>
      <c r="H68" s="193">
        <f t="shared" ref="G68:H68" si="14">H69</f>
        <v>0</v>
      </c>
      <c r="I68" s="294">
        <f t="shared" si="2"/>
        <v>0</v>
      </c>
    </row>
    <row r="69" spans="1:9" x14ac:dyDescent="0.2">
      <c r="A69" s="11" t="s">
        <v>204</v>
      </c>
      <c r="B69" s="8" t="s">
        <v>70</v>
      </c>
      <c r="C69" s="8" t="s">
        <v>72</v>
      </c>
      <c r="D69" s="8" t="s">
        <v>74</v>
      </c>
      <c r="E69" s="8" t="s">
        <v>95</v>
      </c>
      <c r="F69" s="251">
        <v>350</v>
      </c>
      <c r="G69" s="193">
        <v>150</v>
      </c>
      <c r="H69" s="253"/>
      <c r="I69" s="294">
        <f t="shared" si="2"/>
        <v>0</v>
      </c>
    </row>
    <row r="70" spans="1:9" ht="22.5" x14ac:dyDescent="0.2">
      <c r="A70" s="5" t="s">
        <v>403</v>
      </c>
      <c r="B70" s="8" t="s">
        <v>70</v>
      </c>
      <c r="C70" s="8" t="s">
        <v>72</v>
      </c>
      <c r="D70" s="8" t="s">
        <v>74</v>
      </c>
      <c r="E70" s="254" t="s">
        <v>404</v>
      </c>
      <c r="F70" s="251"/>
      <c r="G70" s="193">
        <v>200</v>
      </c>
      <c r="H70" s="193">
        <f>H71</f>
        <v>0</v>
      </c>
      <c r="I70" s="294">
        <f t="shared" si="2"/>
        <v>0</v>
      </c>
    </row>
    <row r="71" spans="1:9" x14ac:dyDescent="0.2">
      <c r="A71" s="11" t="s">
        <v>102</v>
      </c>
      <c r="B71" s="8" t="s">
        <v>70</v>
      </c>
      <c r="C71" s="8" t="s">
        <v>72</v>
      </c>
      <c r="D71" s="8" t="s">
        <v>74</v>
      </c>
      <c r="E71" s="8" t="s">
        <v>405</v>
      </c>
      <c r="F71" s="251"/>
      <c r="G71" s="193">
        <v>200</v>
      </c>
      <c r="H71" s="193">
        <f t="shared" ref="G71:H73" si="15">H72</f>
        <v>0</v>
      </c>
      <c r="I71" s="294">
        <f t="shared" si="2"/>
        <v>0</v>
      </c>
    </row>
    <row r="72" spans="1:9" ht="22.5" x14ac:dyDescent="0.2">
      <c r="A72" s="1" t="s">
        <v>78</v>
      </c>
      <c r="B72" s="8" t="s">
        <v>70</v>
      </c>
      <c r="C72" s="8" t="s">
        <v>72</v>
      </c>
      <c r="D72" s="8" t="s">
        <v>74</v>
      </c>
      <c r="E72" s="8" t="s">
        <v>405</v>
      </c>
      <c r="F72" s="251">
        <v>600</v>
      </c>
      <c r="G72" s="193">
        <v>200</v>
      </c>
      <c r="H72" s="193">
        <f t="shared" si="15"/>
        <v>0</v>
      </c>
      <c r="I72" s="294">
        <f t="shared" si="2"/>
        <v>0</v>
      </c>
    </row>
    <row r="73" spans="1:9" x14ac:dyDescent="0.2">
      <c r="A73" s="1" t="s">
        <v>80</v>
      </c>
      <c r="B73" s="8" t="s">
        <v>70</v>
      </c>
      <c r="C73" s="8" t="s">
        <v>72</v>
      </c>
      <c r="D73" s="8" t="s">
        <v>74</v>
      </c>
      <c r="E73" s="8" t="s">
        <v>405</v>
      </c>
      <c r="F73" s="251">
        <v>610</v>
      </c>
      <c r="G73" s="193">
        <v>200</v>
      </c>
      <c r="H73" s="193">
        <f t="shared" si="15"/>
        <v>0</v>
      </c>
      <c r="I73" s="294">
        <f t="shared" si="2"/>
        <v>0</v>
      </c>
    </row>
    <row r="74" spans="1:9" ht="33.75" x14ac:dyDescent="0.2">
      <c r="A74" s="1" t="s">
        <v>82</v>
      </c>
      <c r="B74" s="8" t="s">
        <v>70</v>
      </c>
      <c r="C74" s="8" t="s">
        <v>72</v>
      </c>
      <c r="D74" s="8" t="s">
        <v>74</v>
      </c>
      <c r="E74" s="8" t="s">
        <v>405</v>
      </c>
      <c r="F74" s="251">
        <v>611</v>
      </c>
      <c r="G74" s="193">
        <v>200</v>
      </c>
      <c r="H74" s="252"/>
      <c r="I74" s="294">
        <f t="shared" si="2"/>
        <v>0</v>
      </c>
    </row>
    <row r="75" spans="1:9" x14ac:dyDescent="0.2">
      <c r="A75" s="1" t="s">
        <v>678</v>
      </c>
      <c r="B75" s="8" t="s">
        <v>70</v>
      </c>
      <c r="C75" s="8" t="s">
        <v>72</v>
      </c>
      <c r="D75" s="8" t="s">
        <v>74</v>
      </c>
      <c r="E75" s="8" t="s">
        <v>940</v>
      </c>
      <c r="F75" s="251"/>
      <c r="G75" s="193">
        <v>0</v>
      </c>
      <c r="H75" s="193">
        <f t="shared" ref="G75:H77" si="16">H76</f>
        <v>0</v>
      </c>
      <c r="I75" s="294" t="e">
        <f t="shared" si="2"/>
        <v>#DIV/0!</v>
      </c>
    </row>
    <row r="76" spans="1:9" ht="22.5" x14ac:dyDescent="0.2">
      <c r="A76" s="1" t="s">
        <v>78</v>
      </c>
      <c r="B76" s="8" t="s">
        <v>70</v>
      </c>
      <c r="C76" s="8" t="s">
        <v>72</v>
      </c>
      <c r="D76" s="8" t="s">
        <v>74</v>
      </c>
      <c r="E76" s="8" t="s">
        <v>940</v>
      </c>
      <c r="F76" s="251">
        <v>600</v>
      </c>
      <c r="G76" s="193">
        <v>0</v>
      </c>
      <c r="H76" s="193">
        <f t="shared" si="16"/>
        <v>0</v>
      </c>
      <c r="I76" s="294" t="e">
        <f t="shared" si="2"/>
        <v>#DIV/0!</v>
      </c>
    </row>
    <row r="77" spans="1:9" x14ac:dyDescent="0.2">
      <c r="A77" s="1" t="s">
        <v>80</v>
      </c>
      <c r="B77" s="8" t="s">
        <v>70</v>
      </c>
      <c r="C77" s="8" t="s">
        <v>72</v>
      </c>
      <c r="D77" s="8" t="s">
        <v>74</v>
      </c>
      <c r="E77" s="8" t="s">
        <v>940</v>
      </c>
      <c r="F77" s="251">
        <v>610</v>
      </c>
      <c r="G77" s="193">
        <v>0</v>
      </c>
      <c r="H77" s="193">
        <f t="shared" si="16"/>
        <v>0</v>
      </c>
      <c r="I77" s="294" t="e">
        <f t="shared" si="2"/>
        <v>#DIV/0!</v>
      </c>
    </row>
    <row r="78" spans="1:9" x14ac:dyDescent="0.2">
      <c r="A78" s="1" t="s">
        <v>446</v>
      </c>
      <c r="B78" s="8" t="s">
        <v>70</v>
      </c>
      <c r="C78" s="8" t="s">
        <v>72</v>
      </c>
      <c r="D78" s="8" t="s">
        <v>74</v>
      </c>
      <c r="E78" s="8" t="s">
        <v>940</v>
      </c>
      <c r="F78" s="251">
        <v>612</v>
      </c>
      <c r="G78" s="193"/>
      <c r="H78" s="252"/>
      <c r="I78" s="294" t="e">
        <f t="shared" ref="I78:I146" si="17">H78/G78*1</f>
        <v>#DIV/0!</v>
      </c>
    </row>
    <row r="79" spans="1:9" x14ac:dyDescent="0.2">
      <c r="A79" s="33" t="s">
        <v>103</v>
      </c>
      <c r="B79" s="249" t="s">
        <v>70</v>
      </c>
      <c r="C79" s="250" t="s">
        <v>72</v>
      </c>
      <c r="D79" s="249" t="s">
        <v>104</v>
      </c>
      <c r="E79" s="249"/>
      <c r="F79" s="250"/>
      <c r="G79" s="192">
        <v>46994.682000000001</v>
      </c>
      <c r="H79" s="192">
        <f>H80+H107</f>
        <v>0</v>
      </c>
      <c r="I79" s="294">
        <f t="shared" si="17"/>
        <v>0</v>
      </c>
    </row>
    <row r="80" spans="1:9" x14ac:dyDescent="0.2">
      <c r="A80" s="1" t="s">
        <v>92</v>
      </c>
      <c r="B80" s="8" t="s">
        <v>70</v>
      </c>
      <c r="C80" s="8" t="s">
        <v>72</v>
      </c>
      <c r="D80" s="8" t="s">
        <v>104</v>
      </c>
      <c r="E80" s="8" t="s">
        <v>93</v>
      </c>
      <c r="F80" s="251"/>
      <c r="G80" s="193">
        <v>43843.682000000001</v>
      </c>
      <c r="H80" s="193">
        <f>H81+H91</f>
        <v>0</v>
      </c>
      <c r="I80" s="294">
        <f t="shared" si="17"/>
        <v>0</v>
      </c>
    </row>
    <row r="81" spans="1:9" x14ac:dyDescent="0.2">
      <c r="A81" s="1" t="s">
        <v>105</v>
      </c>
      <c r="B81" s="8" t="s">
        <v>70</v>
      </c>
      <c r="C81" s="251" t="s">
        <v>72</v>
      </c>
      <c r="D81" s="8" t="s">
        <v>104</v>
      </c>
      <c r="E81" s="8" t="s">
        <v>106</v>
      </c>
      <c r="F81" s="251"/>
      <c r="G81" s="193">
        <v>1220</v>
      </c>
      <c r="H81" s="193">
        <f t="shared" ref="G81:H81" si="18">H82+H86</f>
        <v>0</v>
      </c>
      <c r="I81" s="294">
        <f t="shared" si="17"/>
        <v>0</v>
      </c>
    </row>
    <row r="82" spans="1:9" ht="33.75" x14ac:dyDescent="0.2">
      <c r="A82" s="1" t="s">
        <v>87</v>
      </c>
      <c r="B82" s="8" t="s">
        <v>70</v>
      </c>
      <c r="C82" s="251" t="s">
        <v>72</v>
      </c>
      <c r="D82" s="8" t="s">
        <v>104</v>
      </c>
      <c r="E82" s="8" t="s">
        <v>107</v>
      </c>
      <c r="F82" s="251">
        <v>100</v>
      </c>
      <c r="G82" s="193">
        <v>1220</v>
      </c>
      <c r="H82" s="193">
        <f t="shared" ref="G82:H82" si="19">H83</f>
        <v>0</v>
      </c>
      <c r="I82" s="294">
        <f t="shared" si="17"/>
        <v>0</v>
      </c>
    </row>
    <row r="83" spans="1:9" x14ac:dyDescent="0.2">
      <c r="A83" s="1" t="s">
        <v>108</v>
      </c>
      <c r="B83" s="8" t="s">
        <v>70</v>
      </c>
      <c r="C83" s="251" t="s">
        <v>72</v>
      </c>
      <c r="D83" s="8" t="s">
        <v>104</v>
      </c>
      <c r="E83" s="8" t="s">
        <v>107</v>
      </c>
      <c r="F83" s="251">
        <v>120</v>
      </c>
      <c r="G83" s="193">
        <v>1220</v>
      </c>
      <c r="H83" s="193">
        <f t="shared" ref="G83:H83" si="20">H84+H85</f>
        <v>0</v>
      </c>
      <c r="I83" s="294">
        <f t="shared" si="17"/>
        <v>0</v>
      </c>
    </row>
    <row r="84" spans="1:9" x14ac:dyDescent="0.2">
      <c r="A84" s="5" t="s">
        <v>109</v>
      </c>
      <c r="B84" s="8" t="s">
        <v>70</v>
      </c>
      <c r="C84" s="251" t="s">
        <v>72</v>
      </c>
      <c r="D84" s="8" t="s">
        <v>104</v>
      </c>
      <c r="E84" s="8" t="s">
        <v>107</v>
      </c>
      <c r="F84" s="251">
        <v>121</v>
      </c>
      <c r="G84" s="193">
        <v>937</v>
      </c>
      <c r="H84" s="252"/>
      <c r="I84" s="294">
        <f t="shared" si="17"/>
        <v>0</v>
      </c>
    </row>
    <row r="85" spans="1:9" ht="22.5" x14ac:dyDescent="0.2">
      <c r="A85" s="5" t="s">
        <v>110</v>
      </c>
      <c r="B85" s="8" t="s">
        <v>70</v>
      </c>
      <c r="C85" s="251" t="s">
        <v>72</v>
      </c>
      <c r="D85" s="8" t="s">
        <v>104</v>
      </c>
      <c r="E85" s="8" t="s">
        <v>107</v>
      </c>
      <c r="F85" s="251">
        <v>129</v>
      </c>
      <c r="G85" s="193">
        <v>283</v>
      </c>
      <c r="H85" s="252"/>
      <c r="I85" s="294">
        <f t="shared" si="17"/>
        <v>0</v>
      </c>
    </row>
    <row r="86" spans="1:9" ht="22.5" x14ac:dyDescent="0.2">
      <c r="A86" s="5" t="s">
        <v>675</v>
      </c>
      <c r="B86" s="8" t="s">
        <v>70</v>
      </c>
      <c r="C86" s="251" t="s">
        <v>72</v>
      </c>
      <c r="D86" s="8" t="s">
        <v>104</v>
      </c>
      <c r="E86" s="8" t="s">
        <v>677</v>
      </c>
      <c r="F86" s="251"/>
      <c r="G86" s="193">
        <v>0</v>
      </c>
      <c r="H86" s="252"/>
      <c r="I86" s="294" t="e">
        <f t="shared" si="17"/>
        <v>#DIV/0!</v>
      </c>
    </row>
    <row r="87" spans="1:9" ht="33.75" x14ac:dyDescent="0.2">
      <c r="A87" s="1" t="s">
        <v>87</v>
      </c>
      <c r="B87" s="8" t="s">
        <v>70</v>
      </c>
      <c r="C87" s="251" t="s">
        <v>72</v>
      </c>
      <c r="D87" s="8" t="s">
        <v>104</v>
      </c>
      <c r="E87" s="8" t="s">
        <v>677</v>
      </c>
      <c r="F87" s="251">
        <v>100</v>
      </c>
      <c r="G87" s="193">
        <v>0</v>
      </c>
      <c r="H87" s="252"/>
      <c r="I87" s="294" t="e">
        <f t="shared" si="17"/>
        <v>#DIV/0!</v>
      </c>
    </row>
    <row r="88" spans="1:9" x14ac:dyDescent="0.2">
      <c r="A88" s="1" t="s">
        <v>108</v>
      </c>
      <c r="B88" s="8" t="s">
        <v>70</v>
      </c>
      <c r="C88" s="251" t="s">
        <v>72</v>
      </c>
      <c r="D88" s="8" t="s">
        <v>104</v>
      </c>
      <c r="E88" s="8" t="s">
        <v>677</v>
      </c>
      <c r="F88" s="251">
        <v>120</v>
      </c>
      <c r="G88" s="193">
        <v>0</v>
      </c>
      <c r="H88" s="252"/>
      <c r="I88" s="294" t="e">
        <f t="shared" si="17"/>
        <v>#DIV/0!</v>
      </c>
    </row>
    <row r="89" spans="1:9" x14ac:dyDescent="0.2">
      <c r="A89" s="5" t="s">
        <v>109</v>
      </c>
      <c r="B89" s="8" t="s">
        <v>70</v>
      </c>
      <c r="C89" s="251" t="s">
        <v>72</v>
      </c>
      <c r="D89" s="8" t="s">
        <v>104</v>
      </c>
      <c r="E89" s="8" t="s">
        <v>677</v>
      </c>
      <c r="F89" s="251">
        <v>121</v>
      </c>
      <c r="G89" s="193"/>
      <c r="H89" s="252"/>
      <c r="I89" s="294" t="e">
        <f t="shared" si="17"/>
        <v>#DIV/0!</v>
      </c>
    </row>
    <row r="90" spans="1:9" ht="22.5" x14ac:dyDescent="0.2">
      <c r="A90" s="5" t="s">
        <v>110</v>
      </c>
      <c r="B90" s="8" t="s">
        <v>70</v>
      </c>
      <c r="C90" s="251" t="s">
        <v>72</v>
      </c>
      <c r="D90" s="8" t="s">
        <v>104</v>
      </c>
      <c r="E90" s="8" t="s">
        <v>677</v>
      </c>
      <c r="F90" s="251">
        <v>129</v>
      </c>
      <c r="G90" s="193"/>
      <c r="H90" s="252"/>
      <c r="I90" s="294" t="e">
        <f t="shared" si="17"/>
        <v>#DIV/0!</v>
      </c>
    </row>
    <row r="91" spans="1:9" ht="22.5" x14ac:dyDescent="0.2">
      <c r="A91" s="1" t="s">
        <v>94</v>
      </c>
      <c r="B91" s="8" t="s">
        <v>70</v>
      </c>
      <c r="C91" s="251" t="s">
        <v>72</v>
      </c>
      <c r="D91" s="8" t="s">
        <v>104</v>
      </c>
      <c r="E91" s="8" t="s">
        <v>117</v>
      </c>
      <c r="F91" s="251"/>
      <c r="G91" s="193">
        <v>42623.682000000001</v>
      </c>
      <c r="H91" s="193">
        <f t="shared" ref="G91:H91" si="21">H92+H96+H102</f>
        <v>0</v>
      </c>
      <c r="I91" s="294">
        <f t="shared" si="17"/>
        <v>0</v>
      </c>
    </row>
    <row r="92" spans="1:9" ht="33.75" x14ac:dyDescent="0.2">
      <c r="A92" s="1" t="s">
        <v>87</v>
      </c>
      <c r="B92" s="8" t="s">
        <v>70</v>
      </c>
      <c r="C92" s="251" t="s">
        <v>72</v>
      </c>
      <c r="D92" s="8" t="s">
        <v>104</v>
      </c>
      <c r="E92" s="8" t="s">
        <v>118</v>
      </c>
      <c r="F92" s="251">
        <v>100</v>
      </c>
      <c r="G92" s="193">
        <v>41589</v>
      </c>
      <c r="H92" s="193">
        <f t="shared" ref="G92:H92" si="22">H93</f>
        <v>0</v>
      </c>
      <c r="I92" s="294">
        <f t="shared" si="17"/>
        <v>0</v>
      </c>
    </row>
    <row r="93" spans="1:9" x14ac:dyDescent="0.2">
      <c r="A93" s="1" t="s">
        <v>89</v>
      </c>
      <c r="B93" s="8" t="s">
        <v>70</v>
      </c>
      <c r="C93" s="251" t="s">
        <v>72</v>
      </c>
      <c r="D93" s="8" t="s">
        <v>104</v>
      </c>
      <c r="E93" s="8" t="s">
        <v>118</v>
      </c>
      <c r="F93" s="251">
        <v>110</v>
      </c>
      <c r="G93" s="193">
        <v>41589</v>
      </c>
      <c r="H93" s="193">
        <f t="shared" ref="G93:H93" si="23">H94+H95</f>
        <v>0</v>
      </c>
      <c r="I93" s="294">
        <f t="shared" si="17"/>
        <v>0</v>
      </c>
    </row>
    <row r="94" spans="1:9" x14ac:dyDescent="0.2">
      <c r="A94" s="1" t="s">
        <v>90</v>
      </c>
      <c r="B94" s="8" t="s">
        <v>70</v>
      </c>
      <c r="C94" s="251" t="s">
        <v>72</v>
      </c>
      <c r="D94" s="8" t="s">
        <v>104</v>
      </c>
      <c r="E94" s="8" t="s">
        <v>118</v>
      </c>
      <c r="F94" s="251">
        <v>111</v>
      </c>
      <c r="G94" s="193">
        <v>31942</v>
      </c>
      <c r="H94" s="252"/>
      <c r="I94" s="294">
        <f t="shared" si="17"/>
        <v>0</v>
      </c>
    </row>
    <row r="95" spans="1:9" ht="22.5" x14ac:dyDescent="0.2">
      <c r="A95" s="5" t="s">
        <v>91</v>
      </c>
      <c r="B95" s="8" t="s">
        <v>70</v>
      </c>
      <c r="C95" s="251" t="s">
        <v>72</v>
      </c>
      <c r="D95" s="8" t="s">
        <v>104</v>
      </c>
      <c r="E95" s="8" t="s">
        <v>118</v>
      </c>
      <c r="F95" s="251">
        <v>119</v>
      </c>
      <c r="G95" s="193">
        <v>9647</v>
      </c>
      <c r="H95" s="252"/>
      <c r="I95" s="294">
        <f t="shared" si="17"/>
        <v>0</v>
      </c>
    </row>
    <row r="96" spans="1:9" x14ac:dyDescent="0.2">
      <c r="A96" s="1" t="s">
        <v>376</v>
      </c>
      <c r="B96" s="8" t="s">
        <v>70</v>
      </c>
      <c r="C96" s="251" t="s">
        <v>72</v>
      </c>
      <c r="D96" s="8" t="s">
        <v>104</v>
      </c>
      <c r="E96" s="8" t="s">
        <v>119</v>
      </c>
      <c r="F96" s="251" t="s">
        <v>96</v>
      </c>
      <c r="G96" s="193">
        <v>1033.3900000000001</v>
      </c>
      <c r="H96" s="193">
        <f t="shared" ref="G96:H96" si="24">SUM(H97)</f>
        <v>0</v>
      </c>
      <c r="I96" s="294">
        <f t="shared" si="17"/>
        <v>0</v>
      </c>
    </row>
    <row r="97" spans="1:9" ht="22.5" x14ac:dyDescent="0.2">
      <c r="A97" s="1" t="s">
        <v>97</v>
      </c>
      <c r="B97" s="8" t="s">
        <v>70</v>
      </c>
      <c r="C97" s="251" t="s">
        <v>72</v>
      </c>
      <c r="D97" s="8" t="s">
        <v>104</v>
      </c>
      <c r="E97" s="8" t="s">
        <v>119</v>
      </c>
      <c r="F97" s="251" t="s">
        <v>98</v>
      </c>
      <c r="G97" s="193">
        <v>1033.3900000000001</v>
      </c>
      <c r="H97" s="193">
        <f>H100+H98+H99+H101</f>
        <v>0</v>
      </c>
      <c r="I97" s="294">
        <f t="shared" si="17"/>
        <v>0</v>
      </c>
    </row>
    <row r="98" spans="1:9" x14ac:dyDescent="0.2">
      <c r="A98" s="11" t="s">
        <v>111</v>
      </c>
      <c r="B98" s="8" t="s">
        <v>70</v>
      </c>
      <c r="C98" s="251" t="s">
        <v>72</v>
      </c>
      <c r="D98" s="8" t="s">
        <v>104</v>
      </c>
      <c r="E98" s="8" t="s">
        <v>119</v>
      </c>
      <c r="F98" s="251">
        <v>242</v>
      </c>
      <c r="G98" s="193">
        <v>212</v>
      </c>
      <c r="H98" s="252"/>
      <c r="I98" s="294">
        <f t="shared" si="17"/>
        <v>0</v>
      </c>
    </row>
    <row r="99" spans="1:9" ht="22.5" x14ac:dyDescent="0.2">
      <c r="A99" s="11" t="s">
        <v>477</v>
      </c>
      <c r="B99" s="8" t="s">
        <v>70</v>
      </c>
      <c r="C99" s="251" t="s">
        <v>72</v>
      </c>
      <c r="D99" s="8" t="s">
        <v>104</v>
      </c>
      <c r="E99" s="8" t="s">
        <v>119</v>
      </c>
      <c r="F99" s="251">
        <v>243</v>
      </c>
      <c r="G99" s="193"/>
      <c r="H99" s="252"/>
      <c r="I99" s="294" t="e">
        <f t="shared" si="17"/>
        <v>#DIV/0!</v>
      </c>
    </row>
    <row r="100" spans="1:9" x14ac:dyDescent="0.2">
      <c r="A100" s="11" t="s">
        <v>393</v>
      </c>
      <c r="B100" s="8" t="s">
        <v>70</v>
      </c>
      <c r="C100" s="251" t="s">
        <v>72</v>
      </c>
      <c r="D100" s="8" t="s">
        <v>104</v>
      </c>
      <c r="E100" s="8" t="s">
        <v>119</v>
      </c>
      <c r="F100" s="251" t="s">
        <v>100</v>
      </c>
      <c r="G100" s="193">
        <v>678.08</v>
      </c>
      <c r="H100" s="252"/>
      <c r="I100" s="294">
        <f t="shared" si="17"/>
        <v>0</v>
      </c>
    </row>
    <row r="101" spans="1:9" x14ac:dyDescent="0.2">
      <c r="A101" s="11" t="s">
        <v>549</v>
      </c>
      <c r="B101" s="8" t="s">
        <v>70</v>
      </c>
      <c r="C101" s="251" t="s">
        <v>72</v>
      </c>
      <c r="D101" s="8" t="s">
        <v>104</v>
      </c>
      <c r="E101" s="8" t="s">
        <v>119</v>
      </c>
      <c r="F101" s="251">
        <v>247</v>
      </c>
      <c r="G101" s="193">
        <v>143.31</v>
      </c>
      <c r="H101" s="252"/>
      <c r="I101" s="294">
        <f t="shared" si="17"/>
        <v>0</v>
      </c>
    </row>
    <row r="102" spans="1:9" x14ac:dyDescent="0.2">
      <c r="A102" s="11" t="s">
        <v>112</v>
      </c>
      <c r="B102" s="8" t="s">
        <v>70</v>
      </c>
      <c r="C102" s="251" t="s">
        <v>72</v>
      </c>
      <c r="D102" s="8" t="s">
        <v>104</v>
      </c>
      <c r="E102" s="8" t="s">
        <v>119</v>
      </c>
      <c r="F102" s="251" t="s">
        <v>171</v>
      </c>
      <c r="G102" s="193">
        <v>1.292</v>
      </c>
      <c r="H102" s="193">
        <f>H103</f>
        <v>0</v>
      </c>
      <c r="I102" s="294">
        <f t="shared" si="17"/>
        <v>0</v>
      </c>
    </row>
    <row r="103" spans="1:9" x14ac:dyDescent="0.2">
      <c r="A103" s="11" t="s">
        <v>113</v>
      </c>
      <c r="B103" s="8" t="s">
        <v>70</v>
      </c>
      <c r="C103" s="251" t="s">
        <v>72</v>
      </c>
      <c r="D103" s="8" t="s">
        <v>104</v>
      </c>
      <c r="E103" s="8" t="s">
        <v>119</v>
      </c>
      <c r="F103" s="251" t="s">
        <v>114</v>
      </c>
      <c r="G103" s="193">
        <v>1.292</v>
      </c>
      <c r="H103" s="193">
        <f t="shared" ref="G103:H103" si="25">H104+H106+H105</f>
        <v>0</v>
      </c>
      <c r="I103" s="294">
        <f t="shared" si="17"/>
        <v>0</v>
      </c>
    </row>
    <row r="104" spans="1:9" x14ac:dyDescent="0.2">
      <c r="A104" s="28" t="s">
        <v>115</v>
      </c>
      <c r="B104" s="8" t="s">
        <v>70</v>
      </c>
      <c r="C104" s="251" t="s">
        <v>72</v>
      </c>
      <c r="D104" s="8" t="s">
        <v>104</v>
      </c>
      <c r="E104" s="8" t="s">
        <v>119</v>
      </c>
      <c r="F104" s="251" t="s">
        <v>116</v>
      </c>
      <c r="G104" s="193">
        <v>1.292</v>
      </c>
      <c r="H104" s="252"/>
      <c r="I104" s="294">
        <f t="shared" si="17"/>
        <v>0</v>
      </c>
    </row>
    <row r="105" spans="1:9" x14ac:dyDescent="0.2">
      <c r="A105" s="11" t="s">
        <v>172</v>
      </c>
      <c r="B105" s="8" t="s">
        <v>70</v>
      </c>
      <c r="C105" s="251" t="s">
        <v>72</v>
      </c>
      <c r="D105" s="8" t="s">
        <v>104</v>
      </c>
      <c r="E105" s="8" t="s">
        <v>119</v>
      </c>
      <c r="F105" s="251">
        <v>852</v>
      </c>
      <c r="G105" s="193"/>
      <c r="H105" s="252"/>
      <c r="I105" s="294" t="e">
        <f t="shared" si="17"/>
        <v>#DIV/0!</v>
      </c>
    </row>
    <row r="106" spans="1:9" x14ac:dyDescent="0.2">
      <c r="A106" s="11" t="s">
        <v>370</v>
      </c>
      <c r="B106" s="8" t="s">
        <v>70</v>
      </c>
      <c r="C106" s="251" t="s">
        <v>72</v>
      </c>
      <c r="D106" s="8" t="s">
        <v>104</v>
      </c>
      <c r="E106" s="8" t="s">
        <v>119</v>
      </c>
      <c r="F106" s="251">
        <v>853</v>
      </c>
      <c r="G106" s="193"/>
      <c r="H106" s="252"/>
      <c r="I106" s="294" t="e">
        <f t="shared" si="17"/>
        <v>#DIV/0!</v>
      </c>
    </row>
    <row r="107" spans="1:9" ht="22.5" x14ac:dyDescent="0.2">
      <c r="A107" s="1" t="s">
        <v>485</v>
      </c>
      <c r="B107" s="8" t="s">
        <v>70</v>
      </c>
      <c r="C107" s="251" t="s">
        <v>72</v>
      </c>
      <c r="D107" s="8" t="s">
        <v>104</v>
      </c>
      <c r="E107" s="8" t="s">
        <v>560</v>
      </c>
      <c r="F107" s="251"/>
      <c r="G107" s="193">
        <v>3151</v>
      </c>
      <c r="H107" s="193">
        <f>H108</f>
        <v>0</v>
      </c>
      <c r="I107" s="294">
        <f t="shared" si="17"/>
        <v>0</v>
      </c>
    </row>
    <row r="108" spans="1:9" ht="22.5" x14ac:dyDescent="0.2">
      <c r="A108" s="1" t="s">
        <v>78</v>
      </c>
      <c r="B108" s="8" t="s">
        <v>70</v>
      </c>
      <c r="C108" s="251" t="s">
        <v>72</v>
      </c>
      <c r="D108" s="8" t="s">
        <v>104</v>
      </c>
      <c r="E108" s="8" t="s">
        <v>560</v>
      </c>
      <c r="F108" s="251">
        <v>600</v>
      </c>
      <c r="G108" s="193">
        <v>3151</v>
      </c>
      <c r="H108" s="193">
        <f t="shared" ref="G108:H109" si="26">H109</f>
        <v>0</v>
      </c>
      <c r="I108" s="294">
        <f t="shared" si="17"/>
        <v>0</v>
      </c>
    </row>
    <row r="109" spans="1:9" x14ac:dyDescent="0.2">
      <c r="A109" s="1" t="s">
        <v>80</v>
      </c>
      <c r="B109" s="8" t="s">
        <v>70</v>
      </c>
      <c r="C109" s="251" t="s">
        <v>72</v>
      </c>
      <c r="D109" s="8" t="s">
        <v>104</v>
      </c>
      <c r="E109" s="8" t="s">
        <v>560</v>
      </c>
      <c r="F109" s="251">
        <v>610</v>
      </c>
      <c r="G109" s="193">
        <v>3151</v>
      </c>
      <c r="H109" s="193">
        <f t="shared" si="26"/>
        <v>0</v>
      </c>
      <c r="I109" s="294">
        <f t="shared" si="17"/>
        <v>0</v>
      </c>
    </row>
    <row r="110" spans="1:9" ht="33.75" x14ac:dyDescent="0.2">
      <c r="A110" s="1" t="s">
        <v>82</v>
      </c>
      <c r="B110" s="8" t="s">
        <v>70</v>
      </c>
      <c r="C110" s="251" t="s">
        <v>72</v>
      </c>
      <c r="D110" s="8" t="s">
        <v>104</v>
      </c>
      <c r="E110" s="8" t="s">
        <v>560</v>
      </c>
      <c r="F110" s="251">
        <v>611</v>
      </c>
      <c r="G110" s="193">
        <v>3151</v>
      </c>
      <c r="H110" s="252"/>
      <c r="I110" s="294">
        <f t="shared" si="17"/>
        <v>0</v>
      </c>
    </row>
    <row r="111" spans="1:9" x14ac:dyDescent="0.2">
      <c r="A111" s="3" t="s">
        <v>326</v>
      </c>
      <c r="B111" s="247" t="s">
        <v>70</v>
      </c>
      <c r="C111" s="255">
        <v>12</v>
      </c>
      <c r="D111" s="247"/>
      <c r="E111" s="247"/>
      <c r="F111" s="255"/>
      <c r="G111" s="194">
        <v>60</v>
      </c>
      <c r="H111" s="194">
        <f>H112</f>
        <v>0</v>
      </c>
      <c r="I111" s="294">
        <f t="shared" si="17"/>
        <v>0</v>
      </c>
    </row>
    <row r="112" spans="1:9" x14ac:dyDescent="0.2">
      <c r="A112" s="33" t="s">
        <v>327</v>
      </c>
      <c r="B112" s="249" t="s">
        <v>70</v>
      </c>
      <c r="C112" s="250">
        <v>12</v>
      </c>
      <c r="D112" s="249" t="s">
        <v>189</v>
      </c>
      <c r="E112" s="249"/>
      <c r="F112" s="250"/>
      <c r="G112" s="192">
        <v>60</v>
      </c>
      <c r="H112" s="192">
        <f t="shared" ref="G111:H115" si="27">H113</f>
        <v>0</v>
      </c>
      <c r="I112" s="294">
        <f t="shared" si="17"/>
        <v>0</v>
      </c>
    </row>
    <row r="113" spans="1:11" x14ac:dyDescent="0.2">
      <c r="A113" s="1" t="s">
        <v>808</v>
      </c>
      <c r="B113" s="8" t="s">
        <v>70</v>
      </c>
      <c r="C113" s="251">
        <v>12</v>
      </c>
      <c r="D113" s="8" t="s">
        <v>189</v>
      </c>
      <c r="E113" s="8" t="s">
        <v>807</v>
      </c>
      <c r="F113" s="251"/>
      <c r="G113" s="193">
        <v>60</v>
      </c>
      <c r="H113" s="193">
        <f t="shared" si="27"/>
        <v>0</v>
      </c>
      <c r="I113" s="294">
        <f t="shared" si="17"/>
        <v>0</v>
      </c>
    </row>
    <row r="114" spans="1:11" x14ac:dyDescent="0.2">
      <c r="A114" s="1" t="s">
        <v>806</v>
      </c>
      <c r="B114" s="8" t="s">
        <v>70</v>
      </c>
      <c r="C114" s="251">
        <v>12</v>
      </c>
      <c r="D114" s="8" t="s">
        <v>189</v>
      </c>
      <c r="E114" s="8" t="s">
        <v>805</v>
      </c>
      <c r="F114" s="251"/>
      <c r="G114" s="193">
        <v>60</v>
      </c>
      <c r="H114" s="193">
        <f t="shared" si="27"/>
        <v>0</v>
      </c>
      <c r="I114" s="294">
        <f t="shared" si="17"/>
        <v>0</v>
      </c>
    </row>
    <row r="115" spans="1:11" x14ac:dyDescent="0.2">
      <c r="A115" s="1" t="s">
        <v>376</v>
      </c>
      <c r="B115" s="8" t="s">
        <v>70</v>
      </c>
      <c r="C115" s="251">
        <v>12</v>
      </c>
      <c r="D115" s="8" t="s">
        <v>189</v>
      </c>
      <c r="E115" s="8" t="s">
        <v>805</v>
      </c>
      <c r="F115" s="251">
        <v>200</v>
      </c>
      <c r="G115" s="193">
        <v>60</v>
      </c>
      <c r="H115" s="193">
        <f t="shared" si="27"/>
        <v>0</v>
      </c>
      <c r="I115" s="294">
        <f t="shared" si="17"/>
        <v>0</v>
      </c>
    </row>
    <row r="116" spans="1:11" ht="22.5" x14ac:dyDescent="0.2">
      <c r="A116" s="1" t="s">
        <v>97</v>
      </c>
      <c r="B116" s="8" t="s">
        <v>70</v>
      </c>
      <c r="C116" s="251">
        <v>12</v>
      </c>
      <c r="D116" s="8" t="s">
        <v>189</v>
      </c>
      <c r="E116" s="8" t="s">
        <v>805</v>
      </c>
      <c r="F116" s="251">
        <v>240</v>
      </c>
      <c r="G116" s="193">
        <v>60</v>
      </c>
      <c r="H116" s="193">
        <f>H118+H117</f>
        <v>0</v>
      </c>
      <c r="I116" s="294">
        <f t="shared" si="17"/>
        <v>0</v>
      </c>
    </row>
    <row r="117" spans="1:11" x14ac:dyDescent="0.2">
      <c r="A117" s="11" t="s">
        <v>111</v>
      </c>
      <c r="B117" s="8" t="s">
        <v>70</v>
      </c>
      <c r="C117" s="251">
        <v>12</v>
      </c>
      <c r="D117" s="8" t="s">
        <v>189</v>
      </c>
      <c r="E117" s="8" t="s">
        <v>805</v>
      </c>
      <c r="F117" s="251">
        <v>242</v>
      </c>
      <c r="G117" s="193">
        <v>3</v>
      </c>
      <c r="H117" s="252"/>
      <c r="I117" s="294">
        <f t="shared" si="17"/>
        <v>0</v>
      </c>
    </row>
    <row r="118" spans="1:11" x14ac:dyDescent="0.2">
      <c r="A118" s="11" t="s">
        <v>393</v>
      </c>
      <c r="B118" s="8" t="s">
        <v>70</v>
      </c>
      <c r="C118" s="251">
        <v>12</v>
      </c>
      <c r="D118" s="8" t="s">
        <v>189</v>
      </c>
      <c r="E118" s="8" t="s">
        <v>805</v>
      </c>
      <c r="F118" s="251">
        <v>244</v>
      </c>
      <c r="G118" s="193">
        <v>57</v>
      </c>
      <c r="H118" s="252"/>
      <c r="I118" s="294">
        <f t="shared" si="17"/>
        <v>0</v>
      </c>
    </row>
    <row r="119" spans="1:11" ht="31.5" x14ac:dyDescent="0.2">
      <c r="A119" s="243" t="s">
        <v>586</v>
      </c>
      <c r="B119" s="244" t="s">
        <v>121</v>
      </c>
      <c r="C119" s="256" t="s">
        <v>122</v>
      </c>
      <c r="D119" s="244" t="s">
        <v>122</v>
      </c>
      <c r="E119" s="244" t="s">
        <v>123</v>
      </c>
      <c r="F119" s="256" t="s">
        <v>124</v>
      </c>
      <c r="G119" s="246">
        <v>28564</v>
      </c>
      <c r="H119" s="246" t="e">
        <f>H120</f>
        <v>#REF!</v>
      </c>
      <c r="I119" s="293" t="e">
        <f t="shared" si="17"/>
        <v>#REF!</v>
      </c>
      <c r="J119" s="177">
        <v>28564</v>
      </c>
      <c r="K119" s="187">
        <f>G119-J119</f>
        <v>0</v>
      </c>
    </row>
    <row r="120" spans="1:11" s="180" customFormat="1" ht="12" x14ac:dyDescent="0.2">
      <c r="A120" s="3" t="s">
        <v>125</v>
      </c>
      <c r="B120" s="247" t="s">
        <v>121</v>
      </c>
      <c r="C120" s="255" t="s">
        <v>126</v>
      </c>
      <c r="D120" s="247" t="s">
        <v>122</v>
      </c>
      <c r="E120" s="247" t="s">
        <v>123</v>
      </c>
      <c r="F120" s="255" t="s">
        <v>124</v>
      </c>
      <c r="G120" s="194">
        <v>28564</v>
      </c>
      <c r="H120" s="194" t="e">
        <f>#REF!+H126+H179+H188+H121</f>
        <v>#REF!</v>
      </c>
      <c r="I120" s="294" t="e">
        <f t="shared" si="17"/>
        <v>#REF!</v>
      </c>
    </row>
    <row r="121" spans="1:11" s="180" customFormat="1" ht="12" x14ac:dyDescent="0.2">
      <c r="A121" s="39" t="s">
        <v>787</v>
      </c>
      <c r="B121" s="35" t="s">
        <v>121</v>
      </c>
      <c r="C121" s="35" t="s">
        <v>126</v>
      </c>
      <c r="D121" s="35" t="s">
        <v>74</v>
      </c>
      <c r="E121" s="27"/>
      <c r="F121" s="26"/>
      <c r="G121" s="36">
        <v>1465</v>
      </c>
      <c r="H121" s="36">
        <f t="shared" ref="G121:H124" si="28">H122</f>
        <v>0</v>
      </c>
      <c r="I121" s="294">
        <f t="shared" si="17"/>
        <v>0</v>
      </c>
    </row>
    <row r="122" spans="1:11" s="180" customFormat="1" ht="12" x14ac:dyDescent="0.2">
      <c r="A122" s="1" t="s">
        <v>788</v>
      </c>
      <c r="B122" s="45" t="s">
        <v>121</v>
      </c>
      <c r="C122" s="9" t="s">
        <v>126</v>
      </c>
      <c r="D122" s="45" t="s">
        <v>74</v>
      </c>
      <c r="E122" s="45" t="s">
        <v>941</v>
      </c>
      <c r="F122" s="9"/>
      <c r="G122" s="32">
        <v>1465</v>
      </c>
      <c r="H122" s="32">
        <f t="shared" si="28"/>
        <v>0</v>
      </c>
      <c r="I122" s="294">
        <f t="shared" si="17"/>
        <v>0</v>
      </c>
    </row>
    <row r="123" spans="1:11" s="180" customFormat="1" ht="12" x14ac:dyDescent="0.2">
      <c r="A123" s="28" t="s">
        <v>136</v>
      </c>
      <c r="B123" s="6" t="s">
        <v>121</v>
      </c>
      <c r="C123" s="6" t="s">
        <v>126</v>
      </c>
      <c r="D123" s="6" t="s">
        <v>74</v>
      </c>
      <c r="E123" s="45" t="s">
        <v>941</v>
      </c>
      <c r="F123" s="6" t="s">
        <v>137</v>
      </c>
      <c r="G123" s="32">
        <v>1465</v>
      </c>
      <c r="H123" s="32">
        <f t="shared" si="28"/>
        <v>0</v>
      </c>
      <c r="I123" s="294">
        <f t="shared" si="17"/>
        <v>0</v>
      </c>
    </row>
    <row r="124" spans="1:11" s="180" customFormat="1" ht="12" x14ac:dyDescent="0.2">
      <c r="A124" s="28" t="s">
        <v>138</v>
      </c>
      <c r="B124" s="6" t="s">
        <v>121</v>
      </c>
      <c r="C124" s="6" t="s">
        <v>126</v>
      </c>
      <c r="D124" s="6" t="s">
        <v>74</v>
      </c>
      <c r="E124" s="45" t="s">
        <v>941</v>
      </c>
      <c r="F124" s="15">
        <v>310</v>
      </c>
      <c r="G124" s="32">
        <v>1465</v>
      </c>
      <c r="H124" s="32">
        <f t="shared" si="28"/>
        <v>0</v>
      </c>
      <c r="I124" s="294">
        <f t="shared" si="17"/>
        <v>0</v>
      </c>
    </row>
    <row r="125" spans="1:11" s="180" customFormat="1" ht="12" x14ac:dyDescent="0.2">
      <c r="A125" s="11" t="s">
        <v>785</v>
      </c>
      <c r="B125" s="6" t="s">
        <v>121</v>
      </c>
      <c r="C125" s="6" t="s">
        <v>126</v>
      </c>
      <c r="D125" s="6" t="s">
        <v>74</v>
      </c>
      <c r="E125" s="45" t="s">
        <v>941</v>
      </c>
      <c r="F125" s="15">
        <v>312</v>
      </c>
      <c r="G125" s="32">
        <v>1465</v>
      </c>
      <c r="H125" s="193"/>
      <c r="I125" s="294">
        <f t="shared" si="17"/>
        <v>0</v>
      </c>
    </row>
    <row r="126" spans="1:11" s="180" customFormat="1" ht="12" x14ac:dyDescent="0.2">
      <c r="A126" s="33" t="s">
        <v>127</v>
      </c>
      <c r="B126" s="249" t="s">
        <v>121</v>
      </c>
      <c r="C126" s="250" t="s">
        <v>126</v>
      </c>
      <c r="D126" s="249" t="s">
        <v>128</v>
      </c>
      <c r="E126" s="249"/>
      <c r="F126" s="250"/>
      <c r="G126" s="192">
        <v>13561</v>
      </c>
      <c r="H126" s="192">
        <f>H127</f>
        <v>0</v>
      </c>
      <c r="I126" s="294">
        <f t="shared" si="17"/>
        <v>0</v>
      </c>
    </row>
    <row r="127" spans="1:11" s="180" customFormat="1" ht="22.5" x14ac:dyDescent="0.2">
      <c r="A127" s="1" t="s">
        <v>619</v>
      </c>
      <c r="B127" s="8" t="s">
        <v>121</v>
      </c>
      <c r="C127" s="251">
        <v>10</v>
      </c>
      <c r="D127" s="8" t="s">
        <v>128</v>
      </c>
      <c r="E127" s="8" t="s">
        <v>129</v>
      </c>
      <c r="F127" s="251"/>
      <c r="G127" s="193">
        <v>13561</v>
      </c>
      <c r="H127" s="193">
        <f>H128+H150</f>
        <v>0</v>
      </c>
      <c r="I127" s="294">
        <f t="shared" si="17"/>
        <v>0</v>
      </c>
    </row>
    <row r="128" spans="1:11" s="180" customFormat="1" ht="22.5" x14ac:dyDescent="0.2">
      <c r="A128" s="1" t="s">
        <v>130</v>
      </c>
      <c r="B128" s="254" t="s">
        <v>121</v>
      </c>
      <c r="C128" s="254" t="s">
        <v>126</v>
      </c>
      <c r="D128" s="254" t="s">
        <v>128</v>
      </c>
      <c r="E128" s="254" t="s">
        <v>131</v>
      </c>
      <c r="F128" s="257"/>
      <c r="G128" s="258">
        <v>3895</v>
      </c>
      <c r="H128" s="258">
        <f>H129+H134+H145</f>
        <v>0</v>
      </c>
      <c r="I128" s="294">
        <f t="shared" si="17"/>
        <v>0</v>
      </c>
    </row>
    <row r="129" spans="1:9" s="180" customFormat="1" ht="22.5" x14ac:dyDescent="0.2">
      <c r="A129" s="1" t="s">
        <v>132</v>
      </c>
      <c r="B129" s="254" t="s">
        <v>121</v>
      </c>
      <c r="C129" s="254" t="s">
        <v>126</v>
      </c>
      <c r="D129" s="254" t="s">
        <v>128</v>
      </c>
      <c r="E129" s="254" t="s">
        <v>133</v>
      </c>
      <c r="F129" s="257"/>
      <c r="G129" s="258">
        <v>0</v>
      </c>
      <c r="H129" s="258">
        <f t="shared" ref="G129:H132" si="29">H130</f>
        <v>0</v>
      </c>
      <c r="I129" s="294" t="e">
        <f t="shared" si="17"/>
        <v>#DIV/0!</v>
      </c>
    </row>
    <row r="130" spans="1:9" s="180" customFormat="1" ht="12" x14ac:dyDescent="0.2">
      <c r="A130" s="28" t="s">
        <v>134</v>
      </c>
      <c r="B130" s="254" t="s">
        <v>121</v>
      </c>
      <c r="C130" s="254" t="s">
        <v>126</v>
      </c>
      <c r="D130" s="254" t="s">
        <v>128</v>
      </c>
      <c r="E130" s="254" t="s">
        <v>135</v>
      </c>
      <c r="F130" s="257"/>
      <c r="G130" s="258">
        <v>0</v>
      </c>
      <c r="H130" s="258">
        <f t="shared" si="29"/>
        <v>0</v>
      </c>
      <c r="I130" s="294" t="e">
        <f t="shared" si="17"/>
        <v>#DIV/0!</v>
      </c>
    </row>
    <row r="131" spans="1:9" s="180" customFormat="1" ht="12" x14ac:dyDescent="0.2">
      <c r="A131" s="28" t="s">
        <v>136</v>
      </c>
      <c r="B131" s="254" t="s">
        <v>121</v>
      </c>
      <c r="C131" s="254" t="s">
        <v>126</v>
      </c>
      <c r="D131" s="254" t="s">
        <v>128</v>
      </c>
      <c r="E131" s="254" t="s">
        <v>135</v>
      </c>
      <c r="F131" s="254" t="s">
        <v>137</v>
      </c>
      <c r="G131" s="258">
        <v>0</v>
      </c>
      <c r="H131" s="258">
        <f t="shared" si="29"/>
        <v>0</v>
      </c>
      <c r="I131" s="294" t="e">
        <f t="shared" si="17"/>
        <v>#DIV/0!</v>
      </c>
    </row>
    <row r="132" spans="1:9" s="180" customFormat="1" ht="12" x14ac:dyDescent="0.2">
      <c r="A132" s="28" t="s">
        <v>138</v>
      </c>
      <c r="B132" s="254" t="s">
        <v>121</v>
      </c>
      <c r="C132" s="254" t="s">
        <v>126</v>
      </c>
      <c r="D132" s="254" t="s">
        <v>128</v>
      </c>
      <c r="E132" s="254" t="s">
        <v>135</v>
      </c>
      <c r="F132" s="257">
        <v>310</v>
      </c>
      <c r="G132" s="258">
        <v>0</v>
      </c>
      <c r="H132" s="258">
        <f t="shared" si="29"/>
        <v>0</v>
      </c>
      <c r="I132" s="294" t="e">
        <f t="shared" si="17"/>
        <v>#DIV/0!</v>
      </c>
    </row>
    <row r="133" spans="1:9" s="180" customFormat="1" ht="33.75" x14ac:dyDescent="0.2">
      <c r="A133" s="296" t="s">
        <v>375</v>
      </c>
      <c r="B133" s="254" t="s">
        <v>121</v>
      </c>
      <c r="C133" s="254" t="s">
        <v>126</v>
      </c>
      <c r="D133" s="254" t="s">
        <v>128</v>
      </c>
      <c r="E133" s="254" t="s">
        <v>135</v>
      </c>
      <c r="F133" s="257">
        <v>313</v>
      </c>
      <c r="G133" s="258"/>
      <c r="H133" s="259"/>
      <c r="I133" s="294" t="e">
        <f t="shared" si="17"/>
        <v>#DIV/0!</v>
      </c>
    </row>
    <row r="134" spans="1:9" s="180" customFormat="1" ht="12" x14ac:dyDescent="0.2">
      <c r="A134" s="1" t="s">
        <v>140</v>
      </c>
      <c r="B134" s="8" t="s">
        <v>121</v>
      </c>
      <c r="C134" s="251">
        <v>10</v>
      </c>
      <c r="D134" s="8" t="s">
        <v>128</v>
      </c>
      <c r="E134" s="8" t="s">
        <v>141</v>
      </c>
      <c r="F134" s="251" t="s">
        <v>124</v>
      </c>
      <c r="G134" s="193">
        <v>3678</v>
      </c>
      <c r="H134" s="193">
        <f t="shared" ref="G134:H136" si="30">H135</f>
        <v>0</v>
      </c>
      <c r="I134" s="294">
        <f t="shared" si="17"/>
        <v>0</v>
      </c>
    </row>
    <row r="135" spans="1:9" s="180" customFormat="1" ht="22.5" x14ac:dyDescent="0.2">
      <c r="A135" s="1" t="s">
        <v>54</v>
      </c>
      <c r="B135" s="8" t="s">
        <v>121</v>
      </c>
      <c r="C135" s="251" t="s">
        <v>126</v>
      </c>
      <c r="D135" s="8" t="s">
        <v>128</v>
      </c>
      <c r="E135" s="8" t="s">
        <v>142</v>
      </c>
      <c r="F135" s="251"/>
      <c r="G135" s="193">
        <v>3678</v>
      </c>
      <c r="H135" s="193">
        <f t="shared" si="30"/>
        <v>0</v>
      </c>
      <c r="I135" s="294">
        <f t="shared" si="17"/>
        <v>0</v>
      </c>
    </row>
    <row r="136" spans="1:9" x14ac:dyDescent="0.2">
      <c r="A136" s="28" t="s">
        <v>136</v>
      </c>
      <c r="B136" s="8" t="s">
        <v>121</v>
      </c>
      <c r="C136" s="251" t="s">
        <v>126</v>
      </c>
      <c r="D136" s="8" t="s">
        <v>128</v>
      </c>
      <c r="E136" s="8" t="s">
        <v>142</v>
      </c>
      <c r="F136" s="251">
        <v>300</v>
      </c>
      <c r="G136" s="193">
        <v>3678</v>
      </c>
      <c r="H136" s="193">
        <f t="shared" si="30"/>
        <v>0</v>
      </c>
      <c r="I136" s="294">
        <f t="shared" si="17"/>
        <v>0</v>
      </c>
    </row>
    <row r="137" spans="1:9" ht="33.75" x14ac:dyDescent="0.2">
      <c r="A137" s="1" t="s">
        <v>375</v>
      </c>
      <c r="B137" s="8" t="s">
        <v>121</v>
      </c>
      <c r="C137" s="251" t="s">
        <v>126</v>
      </c>
      <c r="D137" s="8" t="s">
        <v>128</v>
      </c>
      <c r="E137" s="8" t="s">
        <v>142</v>
      </c>
      <c r="F137" s="251">
        <v>320</v>
      </c>
      <c r="G137" s="193">
        <v>3678</v>
      </c>
      <c r="H137" s="193">
        <f>H138+H139</f>
        <v>0</v>
      </c>
      <c r="I137" s="294">
        <f t="shared" si="17"/>
        <v>0</v>
      </c>
    </row>
    <row r="138" spans="1:9" ht="22.5" x14ac:dyDescent="0.2">
      <c r="A138" s="11" t="s">
        <v>445</v>
      </c>
      <c r="B138" s="8" t="s">
        <v>121</v>
      </c>
      <c r="C138" s="251" t="s">
        <v>126</v>
      </c>
      <c r="D138" s="8" t="s">
        <v>128</v>
      </c>
      <c r="E138" s="8" t="s">
        <v>142</v>
      </c>
      <c r="F138" s="251">
        <v>321</v>
      </c>
      <c r="G138" s="193">
        <v>3187</v>
      </c>
      <c r="H138" s="259"/>
      <c r="I138" s="294">
        <f t="shared" si="17"/>
        <v>0</v>
      </c>
    </row>
    <row r="139" spans="1:9" x14ac:dyDescent="0.2">
      <c r="A139" s="1" t="s">
        <v>609</v>
      </c>
      <c r="B139" s="8" t="s">
        <v>121</v>
      </c>
      <c r="C139" s="251" t="s">
        <v>126</v>
      </c>
      <c r="D139" s="8" t="s">
        <v>128</v>
      </c>
      <c r="E139" s="8" t="s">
        <v>142</v>
      </c>
      <c r="F139" s="251">
        <v>323</v>
      </c>
      <c r="G139" s="193">
        <v>491</v>
      </c>
      <c r="H139" s="259"/>
      <c r="I139" s="294">
        <f t="shared" si="17"/>
        <v>0</v>
      </c>
    </row>
    <row r="140" spans="1:9" ht="22.5" x14ac:dyDescent="0.2">
      <c r="A140" s="1" t="s">
        <v>54</v>
      </c>
      <c r="B140" s="8" t="s">
        <v>121</v>
      </c>
      <c r="C140" s="251" t="s">
        <v>126</v>
      </c>
      <c r="D140" s="8" t="s">
        <v>128</v>
      </c>
      <c r="E140" s="8" t="s">
        <v>700</v>
      </c>
      <c r="F140" s="251"/>
      <c r="G140" s="193">
        <v>0</v>
      </c>
      <c r="H140" s="259"/>
      <c r="I140" s="294" t="e">
        <f t="shared" si="17"/>
        <v>#DIV/0!</v>
      </c>
    </row>
    <row r="141" spans="1:9" x14ac:dyDescent="0.2">
      <c r="A141" s="28" t="s">
        <v>136</v>
      </c>
      <c r="B141" s="8" t="s">
        <v>121</v>
      </c>
      <c r="C141" s="251" t="s">
        <v>126</v>
      </c>
      <c r="D141" s="8" t="s">
        <v>128</v>
      </c>
      <c r="E141" s="8" t="s">
        <v>700</v>
      </c>
      <c r="F141" s="251">
        <v>300</v>
      </c>
      <c r="G141" s="193">
        <v>0</v>
      </c>
      <c r="H141" s="259"/>
      <c r="I141" s="294" t="e">
        <f t="shared" si="17"/>
        <v>#DIV/0!</v>
      </c>
    </row>
    <row r="142" spans="1:9" s="180" customFormat="1" ht="33.75" x14ac:dyDescent="0.2">
      <c r="A142" s="1" t="s">
        <v>375</v>
      </c>
      <c r="B142" s="8" t="s">
        <v>121</v>
      </c>
      <c r="C142" s="251" t="s">
        <v>126</v>
      </c>
      <c r="D142" s="8" t="s">
        <v>128</v>
      </c>
      <c r="E142" s="8" t="s">
        <v>700</v>
      </c>
      <c r="F142" s="251">
        <v>320</v>
      </c>
      <c r="G142" s="193">
        <v>0</v>
      </c>
      <c r="H142" s="259"/>
      <c r="I142" s="294" t="e">
        <f t="shared" si="17"/>
        <v>#DIV/0!</v>
      </c>
    </row>
    <row r="143" spans="1:9" s="180" customFormat="1" ht="22.5" x14ac:dyDescent="0.2">
      <c r="A143" s="11" t="s">
        <v>445</v>
      </c>
      <c r="B143" s="8" t="s">
        <v>121</v>
      </c>
      <c r="C143" s="251" t="s">
        <v>126</v>
      </c>
      <c r="D143" s="8" t="s">
        <v>128</v>
      </c>
      <c r="E143" s="8" t="s">
        <v>700</v>
      </c>
      <c r="F143" s="251">
        <v>321</v>
      </c>
      <c r="G143" s="193"/>
      <c r="H143" s="259"/>
      <c r="I143" s="294" t="e">
        <f t="shared" si="17"/>
        <v>#DIV/0!</v>
      </c>
    </row>
    <row r="144" spans="1:9" s="180" customFormat="1" ht="12" x14ac:dyDescent="0.2">
      <c r="A144" s="1" t="s">
        <v>609</v>
      </c>
      <c r="B144" s="8" t="s">
        <v>121</v>
      </c>
      <c r="C144" s="251" t="s">
        <v>126</v>
      </c>
      <c r="D144" s="8" t="s">
        <v>128</v>
      </c>
      <c r="E144" s="8" t="s">
        <v>700</v>
      </c>
      <c r="F144" s="251">
        <v>323</v>
      </c>
      <c r="G144" s="193"/>
      <c r="H144" s="259"/>
      <c r="I144" s="294" t="e">
        <f t="shared" si="17"/>
        <v>#DIV/0!</v>
      </c>
    </row>
    <row r="145" spans="1:9" s="180" customFormat="1" ht="22.5" x14ac:dyDescent="0.2">
      <c r="A145" s="28" t="s">
        <v>143</v>
      </c>
      <c r="B145" s="254" t="s">
        <v>121</v>
      </c>
      <c r="C145" s="254" t="s">
        <v>126</v>
      </c>
      <c r="D145" s="254" t="s">
        <v>128</v>
      </c>
      <c r="E145" s="254" t="s">
        <v>144</v>
      </c>
      <c r="F145" s="254"/>
      <c r="G145" s="258">
        <v>217</v>
      </c>
      <c r="H145" s="258">
        <f t="shared" ref="G145:H145" si="31">H147</f>
        <v>0</v>
      </c>
      <c r="I145" s="294">
        <f t="shared" si="17"/>
        <v>0</v>
      </c>
    </row>
    <row r="146" spans="1:9" s="180" customFormat="1" ht="22.5" x14ac:dyDescent="0.2">
      <c r="A146" s="28" t="s">
        <v>621</v>
      </c>
      <c r="B146" s="254" t="s">
        <v>121</v>
      </c>
      <c r="C146" s="254" t="s">
        <v>126</v>
      </c>
      <c r="D146" s="254" t="s">
        <v>128</v>
      </c>
      <c r="E146" s="254" t="s">
        <v>145</v>
      </c>
      <c r="F146" s="254"/>
      <c r="G146" s="258">
        <v>217</v>
      </c>
      <c r="H146" s="258">
        <f t="shared" ref="G146:H148" si="32">H147</f>
        <v>0</v>
      </c>
      <c r="I146" s="294">
        <f t="shared" si="17"/>
        <v>0</v>
      </c>
    </row>
    <row r="147" spans="1:9" x14ac:dyDescent="0.2">
      <c r="A147" s="28" t="s">
        <v>136</v>
      </c>
      <c r="B147" s="254" t="s">
        <v>121</v>
      </c>
      <c r="C147" s="254" t="s">
        <v>126</v>
      </c>
      <c r="D147" s="254" t="s">
        <v>128</v>
      </c>
      <c r="E147" s="254" t="s">
        <v>145</v>
      </c>
      <c r="F147" s="254" t="s">
        <v>137</v>
      </c>
      <c r="G147" s="258">
        <v>217</v>
      </c>
      <c r="H147" s="258">
        <f t="shared" si="32"/>
        <v>0</v>
      </c>
      <c r="I147" s="294">
        <f t="shared" ref="I147:I216" si="33">H147/G147*1</f>
        <v>0</v>
      </c>
    </row>
    <row r="148" spans="1:9" s="180" customFormat="1" ht="12" x14ac:dyDescent="0.2">
      <c r="A148" s="28" t="s">
        <v>138</v>
      </c>
      <c r="B148" s="254" t="s">
        <v>121</v>
      </c>
      <c r="C148" s="254" t="s">
        <v>126</v>
      </c>
      <c r="D148" s="254" t="s">
        <v>128</v>
      </c>
      <c r="E148" s="254" t="s">
        <v>145</v>
      </c>
      <c r="F148" s="257">
        <v>310</v>
      </c>
      <c r="G148" s="258">
        <v>217</v>
      </c>
      <c r="H148" s="258">
        <f t="shared" si="32"/>
        <v>0</v>
      </c>
      <c r="I148" s="294">
        <f t="shared" si="33"/>
        <v>0</v>
      </c>
    </row>
    <row r="149" spans="1:9" s="180" customFormat="1" ht="22.5" x14ac:dyDescent="0.2">
      <c r="A149" s="11" t="s">
        <v>139</v>
      </c>
      <c r="B149" s="254" t="s">
        <v>121</v>
      </c>
      <c r="C149" s="254" t="s">
        <v>126</v>
      </c>
      <c r="D149" s="254" t="s">
        <v>128</v>
      </c>
      <c r="E149" s="254" t="s">
        <v>145</v>
      </c>
      <c r="F149" s="257">
        <v>313</v>
      </c>
      <c r="G149" s="258">
        <v>217</v>
      </c>
      <c r="H149" s="252"/>
      <c r="I149" s="294">
        <f t="shared" si="33"/>
        <v>0</v>
      </c>
    </row>
    <row r="150" spans="1:9" ht="22.5" x14ac:dyDescent="0.2">
      <c r="A150" s="1" t="s">
        <v>146</v>
      </c>
      <c r="B150" s="8" t="s">
        <v>121</v>
      </c>
      <c r="C150" s="251">
        <v>10</v>
      </c>
      <c r="D150" s="8" t="s">
        <v>128</v>
      </c>
      <c r="E150" s="8" t="s">
        <v>147</v>
      </c>
      <c r="F150" s="251"/>
      <c r="G150" s="193">
        <v>9666</v>
      </c>
      <c r="H150" s="193">
        <f>H151+H159+H164+H172</f>
        <v>0</v>
      </c>
      <c r="I150" s="294">
        <f t="shared" si="33"/>
        <v>0</v>
      </c>
    </row>
    <row r="151" spans="1:9" ht="22.5" x14ac:dyDescent="0.2">
      <c r="A151" s="28" t="s">
        <v>148</v>
      </c>
      <c r="B151" s="254" t="s">
        <v>121</v>
      </c>
      <c r="C151" s="254" t="s">
        <v>126</v>
      </c>
      <c r="D151" s="254" t="s">
        <v>128</v>
      </c>
      <c r="E151" s="254" t="s">
        <v>149</v>
      </c>
      <c r="F151" s="254"/>
      <c r="G151" s="258">
        <v>5126</v>
      </c>
      <c r="H151" s="258">
        <f t="shared" ref="G151:H151" si="34">H152</f>
        <v>0</v>
      </c>
      <c r="I151" s="294">
        <f t="shared" si="33"/>
        <v>0</v>
      </c>
    </row>
    <row r="152" spans="1:9" ht="22.5" x14ac:dyDescent="0.2">
      <c r="A152" s="28" t="s">
        <v>57</v>
      </c>
      <c r="B152" s="254" t="s">
        <v>121</v>
      </c>
      <c r="C152" s="254" t="s">
        <v>126</v>
      </c>
      <c r="D152" s="254" t="s">
        <v>128</v>
      </c>
      <c r="E152" s="254" t="s">
        <v>150</v>
      </c>
      <c r="F152" s="254"/>
      <c r="G152" s="258">
        <v>5126</v>
      </c>
      <c r="H152" s="258">
        <f t="shared" ref="G152:H152" si="35">H153+H156</f>
        <v>0</v>
      </c>
      <c r="I152" s="294">
        <f t="shared" si="33"/>
        <v>0</v>
      </c>
    </row>
    <row r="153" spans="1:9" s="180" customFormat="1" ht="12" x14ac:dyDescent="0.2">
      <c r="A153" s="1" t="s">
        <v>376</v>
      </c>
      <c r="B153" s="8" t="s">
        <v>121</v>
      </c>
      <c r="C153" s="251" t="s">
        <v>126</v>
      </c>
      <c r="D153" s="8" t="s">
        <v>128</v>
      </c>
      <c r="E153" s="254" t="s">
        <v>150</v>
      </c>
      <c r="F153" s="251" t="s">
        <v>96</v>
      </c>
      <c r="G153" s="193">
        <v>85</v>
      </c>
      <c r="H153" s="193">
        <f t="shared" ref="G153:H153" si="36">SUM(H154)</f>
        <v>0</v>
      </c>
      <c r="I153" s="294">
        <f t="shared" si="33"/>
        <v>0</v>
      </c>
    </row>
    <row r="154" spans="1:9" s="180" customFormat="1" ht="22.5" x14ac:dyDescent="0.2">
      <c r="A154" s="1" t="s">
        <v>97</v>
      </c>
      <c r="B154" s="8" t="s">
        <v>121</v>
      </c>
      <c r="C154" s="251" t="s">
        <v>126</v>
      </c>
      <c r="D154" s="8" t="s">
        <v>128</v>
      </c>
      <c r="E154" s="254" t="s">
        <v>150</v>
      </c>
      <c r="F154" s="251" t="s">
        <v>98</v>
      </c>
      <c r="G154" s="193">
        <v>85</v>
      </c>
      <c r="H154" s="193">
        <f t="shared" ref="G154:H154" si="37">H155</f>
        <v>0</v>
      </c>
      <c r="I154" s="294">
        <f t="shared" si="33"/>
        <v>0</v>
      </c>
    </row>
    <row r="155" spans="1:9" s="180" customFormat="1" ht="12" x14ac:dyDescent="0.2">
      <c r="A155" s="11" t="s">
        <v>393</v>
      </c>
      <c r="B155" s="8" t="s">
        <v>121</v>
      </c>
      <c r="C155" s="251" t="s">
        <v>126</v>
      </c>
      <c r="D155" s="8" t="s">
        <v>128</v>
      </c>
      <c r="E155" s="254" t="s">
        <v>150</v>
      </c>
      <c r="F155" s="251" t="s">
        <v>100</v>
      </c>
      <c r="G155" s="193">
        <v>85</v>
      </c>
      <c r="H155" s="259"/>
      <c r="I155" s="294">
        <f t="shared" si="33"/>
        <v>0</v>
      </c>
    </row>
    <row r="156" spans="1:9" s="180" customFormat="1" ht="12" x14ac:dyDescent="0.2">
      <c r="A156" s="28" t="s">
        <v>136</v>
      </c>
      <c r="B156" s="254" t="s">
        <v>121</v>
      </c>
      <c r="C156" s="254" t="s">
        <v>126</v>
      </c>
      <c r="D156" s="254" t="s">
        <v>128</v>
      </c>
      <c r="E156" s="254" t="s">
        <v>150</v>
      </c>
      <c r="F156" s="254" t="s">
        <v>137</v>
      </c>
      <c r="G156" s="258">
        <v>5041</v>
      </c>
      <c r="H156" s="258">
        <f t="shared" ref="G156:H157" si="38">H157</f>
        <v>0</v>
      </c>
      <c r="I156" s="294">
        <f t="shared" si="33"/>
        <v>0</v>
      </c>
    </row>
    <row r="157" spans="1:9" s="180" customFormat="1" ht="12" x14ac:dyDescent="0.2">
      <c r="A157" s="28" t="s">
        <v>138</v>
      </c>
      <c r="B157" s="254" t="s">
        <v>121</v>
      </c>
      <c r="C157" s="254" t="s">
        <v>126</v>
      </c>
      <c r="D157" s="254" t="s">
        <v>128</v>
      </c>
      <c r="E157" s="254" t="s">
        <v>150</v>
      </c>
      <c r="F157" s="257">
        <v>310</v>
      </c>
      <c r="G157" s="258">
        <v>5041</v>
      </c>
      <c r="H157" s="258">
        <f t="shared" si="38"/>
        <v>0</v>
      </c>
      <c r="I157" s="294">
        <f t="shared" si="33"/>
        <v>0</v>
      </c>
    </row>
    <row r="158" spans="1:9" s="180" customFormat="1" ht="22.5" x14ac:dyDescent="0.2">
      <c r="A158" s="11" t="s">
        <v>139</v>
      </c>
      <c r="B158" s="254" t="s">
        <v>121</v>
      </c>
      <c r="C158" s="254" t="s">
        <v>126</v>
      </c>
      <c r="D158" s="254" t="s">
        <v>128</v>
      </c>
      <c r="E158" s="254" t="s">
        <v>150</v>
      </c>
      <c r="F158" s="257">
        <v>313</v>
      </c>
      <c r="G158" s="258">
        <v>5041</v>
      </c>
      <c r="H158" s="259"/>
      <c r="I158" s="294">
        <f t="shared" si="33"/>
        <v>0</v>
      </c>
    </row>
    <row r="159" spans="1:9" s="180" customFormat="1" ht="22.5" x14ac:dyDescent="0.2">
      <c r="A159" s="28" t="s">
        <v>151</v>
      </c>
      <c r="B159" s="254" t="s">
        <v>121</v>
      </c>
      <c r="C159" s="254" t="s">
        <v>126</v>
      </c>
      <c r="D159" s="254" t="s">
        <v>128</v>
      </c>
      <c r="E159" s="254" t="s">
        <v>152</v>
      </c>
      <c r="F159" s="254"/>
      <c r="G159" s="258">
        <v>40</v>
      </c>
      <c r="H159" s="258">
        <f t="shared" ref="G159:H162" si="39">H160</f>
        <v>0</v>
      </c>
      <c r="I159" s="294">
        <f t="shared" si="33"/>
        <v>0</v>
      </c>
    </row>
    <row r="160" spans="1:9" s="180" customFormat="1" ht="22.5" x14ac:dyDescent="0.2">
      <c r="A160" s="28" t="s">
        <v>52</v>
      </c>
      <c r="B160" s="254" t="s">
        <v>121</v>
      </c>
      <c r="C160" s="254" t="s">
        <v>126</v>
      </c>
      <c r="D160" s="254" t="s">
        <v>128</v>
      </c>
      <c r="E160" s="254" t="s">
        <v>153</v>
      </c>
      <c r="F160" s="254"/>
      <c r="G160" s="258">
        <v>40</v>
      </c>
      <c r="H160" s="258">
        <f t="shared" si="39"/>
        <v>0</v>
      </c>
      <c r="I160" s="294">
        <f t="shared" si="33"/>
        <v>0</v>
      </c>
    </row>
    <row r="161" spans="1:9" s="180" customFormat="1" ht="12" x14ac:dyDescent="0.2">
      <c r="A161" s="28" t="s">
        <v>136</v>
      </c>
      <c r="B161" s="254" t="s">
        <v>121</v>
      </c>
      <c r="C161" s="254" t="s">
        <v>126</v>
      </c>
      <c r="D161" s="254" t="s">
        <v>128</v>
      </c>
      <c r="E161" s="254" t="s">
        <v>153</v>
      </c>
      <c r="F161" s="254" t="s">
        <v>137</v>
      </c>
      <c r="G161" s="258">
        <v>40</v>
      </c>
      <c r="H161" s="258">
        <f t="shared" si="39"/>
        <v>0</v>
      </c>
      <c r="I161" s="294">
        <f t="shared" si="33"/>
        <v>0</v>
      </c>
    </row>
    <row r="162" spans="1:9" s="180" customFormat="1" ht="12" x14ac:dyDescent="0.2">
      <c r="A162" s="28" t="s">
        <v>138</v>
      </c>
      <c r="B162" s="254" t="s">
        <v>121</v>
      </c>
      <c r="C162" s="254" t="s">
        <v>126</v>
      </c>
      <c r="D162" s="254" t="s">
        <v>128</v>
      </c>
      <c r="E162" s="254" t="s">
        <v>153</v>
      </c>
      <c r="F162" s="257">
        <v>310</v>
      </c>
      <c r="G162" s="258">
        <v>40</v>
      </c>
      <c r="H162" s="258">
        <f t="shared" si="39"/>
        <v>0</v>
      </c>
      <c r="I162" s="294">
        <f t="shared" si="33"/>
        <v>0</v>
      </c>
    </row>
    <row r="163" spans="1:9" s="180" customFormat="1" ht="22.5" x14ac:dyDescent="0.2">
      <c r="A163" s="11" t="s">
        <v>139</v>
      </c>
      <c r="B163" s="254" t="s">
        <v>121</v>
      </c>
      <c r="C163" s="254" t="s">
        <v>126</v>
      </c>
      <c r="D163" s="254" t="s">
        <v>128</v>
      </c>
      <c r="E163" s="254" t="s">
        <v>153</v>
      </c>
      <c r="F163" s="257">
        <v>313</v>
      </c>
      <c r="G163" s="258">
        <v>40</v>
      </c>
      <c r="H163" s="259"/>
      <c r="I163" s="294">
        <f t="shared" si="33"/>
        <v>0</v>
      </c>
    </row>
    <row r="164" spans="1:9" s="180" customFormat="1" ht="22.5" x14ac:dyDescent="0.2">
      <c r="A164" s="1" t="s">
        <v>154</v>
      </c>
      <c r="B164" s="254" t="s">
        <v>121</v>
      </c>
      <c r="C164" s="254" t="s">
        <v>126</v>
      </c>
      <c r="D164" s="254" t="s">
        <v>128</v>
      </c>
      <c r="E164" s="254" t="s">
        <v>155</v>
      </c>
      <c r="F164" s="257"/>
      <c r="G164" s="258">
        <v>4500</v>
      </c>
      <c r="H164" s="258">
        <f>H165</f>
        <v>0</v>
      </c>
      <c r="I164" s="294">
        <f t="shared" si="33"/>
        <v>0</v>
      </c>
    </row>
    <row r="165" spans="1:9" s="180" customFormat="1" ht="12" x14ac:dyDescent="0.2">
      <c r="A165" s="5" t="s">
        <v>51</v>
      </c>
      <c r="B165" s="254" t="s">
        <v>121</v>
      </c>
      <c r="C165" s="254" t="s">
        <v>126</v>
      </c>
      <c r="D165" s="254" t="s">
        <v>128</v>
      </c>
      <c r="E165" s="8" t="s">
        <v>156</v>
      </c>
      <c r="F165" s="251"/>
      <c r="G165" s="193">
        <v>4500</v>
      </c>
      <c r="H165" s="193">
        <f t="shared" ref="G165:H165" si="40">H169+H166</f>
        <v>0</v>
      </c>
      <c r="I165" s="294">
        <f t="shared" si="33"/>
        <v>0</v>
      </c>
    </row>
    <row r="166" spans="1:9" s="180" customFormat="1" ht="12" x14ac:dyDescent="0.2">
      <c r="A166" s="1" t="s">
        <v>376</v>
      </c>
      <c r="B166" s="8" t="s">
        <v>121</v>
      </c>
      <c r="C166" s="251" t="s">
        <v>126</v>
      </c>
      <c r="D166" s="8" t="s">
        <v>128</v>
      </c>
      <c r="E166" s="8" t="s">
        <v>156</v>
      </c>
      <c r="F166" s="251" t="s">
        <v>96</v>
      </c>
      <c r="G166" s="193">
        <v>45</v>
      </c>
      <c r="H166" s="193">
        <f t="shared" ref="G166:H166" si="41">SUM(H167)</f>
        <v>0</v>
      </c>
      <c r="I166" s="294">
        <f t="shared" si="33"/>
        <v>0</v>
      </c>
    </row>
    <row r="167" spans="1:9" s="180" customFormat="1" ht="22.5" x14ac:dyDescent="0.2">
      <c r="A167" s="1" t="s">
        <v>97</v>
      </c>
      <c r="B167" s="8" t="s">
        <v>121</v>
      </c>
      <c r="C167" s="251" t="s">
        <v>126</v>
      </c>
      <c r="D167" s="8" t="s">
        <v>128</v>
      </c>
      <c r="E167" s="8" t="s">
        <v>156</v>
      </c>
      <c r="F167" s="251" t="s">
        <v>98</v>
      </c>
      <c r="G167" s="193">
        <v>45</v>
      </c>
      <c r="H167" s="193">
        <f t="shared" ref="G167:H167" si="42">H168</f>
        <v>0</v>
      </c>
      <c r="I167" s="294">
        <f t="shared" si="33"/>
        <v>0</v>
      </c>
    </row>
    <row r="168" spans="1:9" s="180" customFormat="1" ht="12" x14ac:dyDescent="0.2">
      <c r="A168" s="11" t="s">
        <v>393</v>
      </c>
      <c r="B168" s="8" t="s">
        <v>121</v>
      </c>
      <c r="C168" s="251" t="s">
        <v>126</v>
      </c>
      <c r="D168" s="8" t="s">
        <v>128</v>
      </c>
      <c r="E168" s="8" t="s">
        <v>156</v>
      </c>
      <c r="F168" s="251" t="s">
        <v>100</v>
      </c>
      <c r="G168" s="193">
        <v>45</v>
      </c>
      <c r="H168" s="259"/>
      <c r="I168" s="294">
        <f t="shared" si="33"/>
        <v>0</v>
      </c>
    </row>
    <row r="169" spans="1:9" s="180" customFormat="1" ht="12" x14ac:dyDescent="0.2">
      <c r="A169" s="28" t="s">
        <v>136</v>
      </c>
      <c r="B169" s="254" t="s">
        <v>121</v>
      </c>
      <c r="C169" s="254" t="s">
        <v>126</v>
      </c>
      <c r="D169" s="254" t="s">
        <v>128</v>
      </c>
      <c r="E169" s="8" t="s">
        <v>156</v>
      </c>
      <c r="F169" s="254" t="s">
        <v>137</v>
      </c>
      <c r="G169" s="258">
        <v>4455</v>
      </c>
      <c r="H169" s="258">
        <f>H170</f>
        <v>0</v>
      </c>
      <c r="I169" s="294">
        <f t="shared" si="33"/>
        <v>0</v>
      </c>
    </row>
    <row r="170" spans="1:9" s="180" customFormat="1" ht="33.75" x14ac:dyDescent="0.2">
      <c r="A170" s="1" t="s">
        <v>375</v>
      </c>
      <c r="B170" s="254" t="s">
        <v>121</v>
      </c>
      <c r="C170" s="254" t="s">
        <v>126</v>
      </c>
      <c r="D170" s="254" t="s">
        <v>128</v>
      </c>
      <c r="E170" s="8" t="s">
        <v>156</v>
      </c>
      <c r="F170" s="257">
        <v>320</v>
      </c>
      <c r="G170" s="258">
        <v>4455</v>
      </c>
      <c r="H170" s="258">
        <f t="shared" ref="G170:H170" si="43">H171</f>
        <v>0</v>
      </c>
      <c r="I170" s="294">
        <f t="shared" si="33"/>
        <v>0</v>
      </c>
    </row>
    <row r="171" spans="1:9" s="180" customFormat="1" ht="22.5" x14ac:dyDescent="0.2">
      <c r="A171" s="11" t="s">
        <v>445</v>
      </c>
      <c r="B171" s="254" t="s">
        <v>121</v>
      </c>
      <c r="C171" s="254" t="s">
        <v>126</v>
      </c>
      <c r="D171" s="254" t="s">
        <v>128</v>
      </c>
      <c r="E171" s="8" t="s">
        <v>156</v>
      </c>
      <c r="F171" s="257">
        <v>321</v>
      </c>
      <c r="G171" s="258">
        <v>4455</v>
      </c>
      <c r="H171" s="258"/>
      <c r="I171" s="294">
        <f t="shared" si="33"/>
        <v>0</v>
      </c>
    </row>
    <row r="172" spans="1:9" s="180" customFormat="1" ht="12" x14ac:dyDescent="0.2">
      <c r="A172" s="11" t="s">
        <v>51</v>
      </c>
      <c r="B172" s="254" t="s">
        <v>121</v>
      </c>
      <c r="C172" s="254" t="s">
        <v>126</v>
      </c>
      <c r="D172" s="254" t="s">
        <v>128</v>
      </c>
      <c r="E172" s="8" t="s">
        <v>706</v>
      </c>
      <c r="F172" s="257"/>
      <c r="G172" s="258">
        <v>0</v>
      </c>
      <c r="H172" s="258">
        <f>H173+H176</f>
        <v>0</v>
      </c>
      <c r="I172" s="294" t="e">
        <f t="shared" si="33"/>
        <v>#DIV/0!</v>
      </c>
    </row>
    <row r="173" spans="1:9" s="180" customFormat="1" ht="12" x14ac:dyDescent="0.2">
      <c r="A173" s="1" t="s">
        <v>376</v>
      </c>
      <c r="B173" s="254" t="s">
        <v>121</v>
      </c>
      <c r="C173" s="254" t="s">
        <v>126</v>
      </c>
      <c r="D173" s="254" t="s">
        <v>128</v>
      </c>
      <c r="E173" s="8" t="s">
        <v>706</v>
      </c>
      <c r="F173" s="257">
        <v>200</v>
      </c>
      <c r="G173" s="258">
        <v>0</v>
      </c>
      <c r="H173" s="258">
        <f>H174</f>
        <v>0</v>
      </c>
      <c r="I173" s="294" t="e">
        <f t="shared" si="33"/>
        <v>#DIV/0!</v>
      </c>
    </row>
    <row r="174" spans="1:9" ht="22.5" x14ac:dyDescent="0.2">
      <c r="A174" s="1" t="s">
        <v>97</v>
      </c>
      <c r="B174" s="254" t="s">
        <v>121</v>
      </c>
      <c r="C174" s="254" t="s">
        <v>126</v>
      </c>
      <c r="D174" s="254" t="s">
        <v>128</v>
      </c>
      <c r="E174" s="8" t="s">
        <v>706</v>
      </c>
      <c r="F174" s="257">
        <v>240</v>
      </c>
      <c r="G174" s="258">
        <v>0</v>
      </c>
      <c r="H174" s="258">
        <f>H175</f>
        <v>0</v>
      </c>
      <c r="I174" s="294" t="e">
        <f t="shared" si="33"/>
        <v>#DIV/0!</v>
      </c>
    </row>
    <row r="175" spans="1:9" x14ac:dyDescent="0.2">
      <c r="A175" s="11" t="s">
        <v>393</v>
      </c>
      <c r="B175" s="254" t="s">
        <v>121</v>
      </c>
      <c r="C175" s="254" t="s">
        <v>126</v>
      </c>
      <c r="D175" s="254" t="s">
        <v>128</v>
      </c>
      <c r="E175" s="8" t="s">
        <v>706</v>
      </c>
      <c r="F175" s="257">
        <v>244</v>
      </c>
      <c r="G175" s="258"/>
      <c r="H175" s="259"/>
      <c r="I175" s="294" t="e">
        <f t="shared" si="33"/>
        <v>#DIV/0!</v>
      </c>
    </row>
    <row r="176" spans="1:9" x14ac:dyDescent="0.2">
      <c r="A176" s="28" t="s">
        <v>136</v>
      </c>
      <c r="B176" s="254" t="s">
        <v>121</v>
      </c>
      <c r="C176" s="254" t="s">
        <v>126</v>
      </c>
      <c r="D176" s="254" t="s">
        <v>128</v>
      </c>
      <c r="E176" s="8" t="s">
        <v>706</v>
      </c>
      <c r="F176" s="257">
        <v>300</v>
      </c>
      <c r="G176" s="258">
        <v>0</v>
      </c>
      <c r="H176" s="258">
        <f>H177</f>
        <v>0</v>
      </c>
      <c r="I176" s="294" t="e">
        <f t="shared" si="33"/>
        <v>#DIV/0!</v>
      </c>
    </row>
    <row r="177" spans="1:9" ht="33.75" x14ac:dyDescent="0.2">
      <c r="A177" s="1" t="s">
        <v>375</v>
      </c>
      <c r="B177" s="254" t="s">
        <v>121</v>
      </c>
      <c r="C177" s="254" t="s">
        <v>126</v>
      </c>
      <c r="D177" s="254" t="s">
        <v>128</v>
      </c>
      <c r="E177" s="8" t="s">
        <v>706</v>
      </c>
      <c r="F177" s="257">
        <v>320</v>
      </c>
      <c r="G177" s="258">
        <v>0</v>
      </c>
      <c r="H177" s="258">
        <f>H178</f>
        <v>0</v>
      </c>
      <c r="I177" s="294" t="e">
        <f t="shared" si="33"/>
        <v>#DIV/0!</v>
      </c>
    </row>
    <row r="178" spans="1:9" ht="22.5" x14ac:dyDescent="0.2">
      <c r="A178" s="11" t="s">
        <v>445</v>
      </c>
      <c r="B178" s="254" t="s">
        <v>121</v>
      </c>
      <c r="C178" s="254" t="s">
        <v>126</v>
      </c>
      <c r="D178" s="254" t="s">
        <v>128</v>
      </c>
      <c r="E178" s="8" t="s">
        <v>706</v>
      </c>
      <c r="F178" s="257">
        <v>321</v>
      </c>
      <c r="G178" s="258"/>
      <c r="H178" s="259"/>
      <c r="I178" s="294" t="e">
        <f t="shared" si="33"/>
        <v>#DIV/0!</v>
      </c>
    </row>
    <row r="179" spans="1:9" x14ac:dyDescent="0.2">
      <c r="A179" s="39" t="s">
        <v>205</v>
      </c>
      <c r="B179" s="260" t="s">
        <v>121</v>
      </c>
      <c r="C179" s="260" t="s">
        <v>126</v>
      </c>
      <c r="D179" s="260" t="s">
        <v>104</v>
      </c>
      <c r="E179" s="249"/>
      <c r="F179" s="262"/>
      <c r="G179" s="261">
        <v>7082</v>
      </c>
      <c r="H179" s="261">
        <f>+H184+H180</f>
        <v>0</v>
      </c>
      <c r="I179" s="294">
        <f t="shared" si="33"/>
        <v>0</v>
      </c>
    </row>
    <row r="180" spans="1:9" ht="45" x14ac:dyDescent="0.2">
      <c r="A180" s="5" t="s">
        <v>911</v>
      </c>
      <c r="B180" s="8" t="s">
        <v>121</v>
      </c>
      <c r="C180" s="251">
        <v>10</v>
      </c>
      <c r="D180" s="8" t="s">
        <v>104</v>
      </c>
      <c r="E180" s="8" t="s">
        <v>942</v>
      </c>
      <c r="F180" s="251"/>
      <c r="G180" s="258">
        <v>4182</v>
      </c>
      <c r="H180" s="258">
        <f t="shared" ref="G180:H180" si="44">H181</f>
        <v>0</v>
      </c>
      <c r="I180" s="294">
        <f t="shared" si="33"/>
        <v>0</v>
      </c>
    </row>
    <row r="181" spans="1:9" x14ac:dyDescent="0.2">
      <c r="A181" s="28" t="s">
        <v>136</v>
      </c>
      <c r="B181" s="8" t="s">
        <v>121</v>
      </c>
      <c r="C181" s="251">
        <v>10</v>
      </c>
      <c r="D181" s="8" t="s">
        <v>104</v>
      </c>
      <c r="E181" s="8" t="s">
        <v>942</v>
      </c>
      <c r="F181" s="254" t="s">
        <v>137</v>
      </c>
      <c r="G181" s="258">
        <v>4182</v>
      </c>
      <c r="H181" s="258">
        <f t="shared" ref="G181:H181" si="45">H183</f>
        <v>0</v>
      </c>
      <c r="I181" s="294">
        <f t="shared" si="33"/>
        <v>0</v>
      </c>
    </row>
    <row r="182" spans="1:9" ht="33.75" x14ac:dyDescent="0.2">
      <c r="A182" s="1" t="s">
        <v>375</v>
      </c>
      <c r="B182" s="8" t="s">
        <v>121</v>
      </c>
      <c r="C182" s="251">
        <v>10</v>
      </c>
      <c r="D182" s="8" t="s">
        <v>104</v>
      </c>
      <c r="E182" s="8" t="s">
        <v>942</v>
      </c>
      <c r="F182" s="257">
        <v>320</v>
      </c>
      <c r="G182" s="258">
        <v>4182</v>
      </c>
      <c r="H182" s="258">
        <f t="shared" ref="G182:H182" si="46">H183</f>
        <v>0</v>
      </c>
      <c r="I182" s="294">
        <f t="shared" si="33"/>
        <v>0</v>
      </c>
    </row>
    <row r="183" spans="1:9" ht="22.5" x14ac:dyDescent="0.2">
      <c r="A183" s="11" t="s">
        <v>445</v>
      </c>
      <c r="B183" s="8" t="s">
        <v>121</v>
      </c>
      <c r="C183" s="251">
        <v>10</v>
      </c>
      <c r="D183" s="8" t="s">
        <v>104</v>
      </c>
      <c r="E183" s="8" t="s">
        <v>942</v>
      </c>
      <c r="F183" s="257">
        <v>321</v>
      </c>
      <c r="G183" s="258">
        <v>4182</v>
      </c>
      <c r="H183" s="259"/>
      <c r="I183" s="294">
        <f t="shared" si="33"/>
        <v>0</v>
      </c>
    </row>
    <row r="184" spans="1:9" ht="76.5" x14ac:dyDescent="0.2">
      <c r="A184" s="12" t="s">
        <v>919</v>
      </c>
      <c r="B184" s="304" t="s">
        <v>121</v>
      </c>
      <c r="C184" s="304" t="s">
        <v>126</v>
      </c>
      <c r="D184" s="304" t="s">
        <v>104</v>
      </c>
      <c r="E184" s="304" t="s">
        <v>963</v>
      </c>
      <c r="F184" s="305"/>
      <c r="G184" s="258">
        <v>2900</v>
      </c>
      <c r="H184" s="258">
        <f t="shared" ref="G184:H186" si="47">H185</f>
        <v>0</v>
      </c>
      <c r="I184" s="294">
        <f t="shared" si="33"/>
        <v>0</v>
      </c>
    </row>
    <row r="185" spans="1:9" ht="22.5" x14ac:dyDescent="0.2">
      <c r="A185" s="1" t="s">
        <v>78</v>
      </c>
      <c r="B185" s="304" t="s">
        <v>121</v>
      </c>
      <c r="C185" s="304" t="s">
        <v>126</v>
      </c>
      <c r="D185" s="304" t="s">
        <v>104</v>
      </c>
      <c r="E185" s="304" t="s">
        <v>963</v>
      </c>
      <c r="F185" s="257">
        <v>600</v>
      </c>
      <c r="G185" s="258">
        <v>2900</v>
      </c>
      <c r="H185" s="258">
        <f t="shared" si="47"/>
        <v>0</v>
      </c>
      <c r="I185" s="294">
        <f t="shared" si="33"/>
        <v>0</v>
      </c>
    </row>
    <row r="186" spans="1:9" x14ac:dyDescent="0.2">
      <c r="A186" s="1" t="s">
        <v>80</v>
      </c>
      <c r="B186" s="304" t="s">
        <v>121</v>
      </c>
      <c r="C186" s="304" t="s">
        <v>126</v>
      </c>
      <c r="D186" s="304" t="s">
        <v>104</v>
      </c>
      <c r="E186" s="304" t="s">
        <v>963</v>
      </c>
      <c r="F186" s="257">
        <v>610</v>
      </c>
      <c r="G186" s="258">
        <v>2900</v>
      </c>
      <c r="H186" s="258">
        <f t="shared" si="47"/>
        <v>0</v>
      </c>
      <c r="I186" s="294">
        <f t="shared" si="33"/>
        <v>0</v>
      </c>
    </row>
    <row r="187" spans="1:9" x14ac:dyDescent="0.2">
      <c r="A187" s="1" t="s">
        <v>446</v>
      </c>
      <c r="B187" s="304" t="s">
        <v>121</v>
      </c>
      <c r="C187" s="304" t="s">
        <v>126</v>
      </c>
      <c r="D187" s="304" t="s">
        <v>104</v>
      </c>
      <c r="E187" s="304" t="s">
        <v>963</v>
      </c>
      <c r="F187" s="257">
        <v>612</v>
      </c>
      <c r="G187" s="258">
        <v>2900</v>
      </c>
      <c r="H187" s="259"/>
      <c r="I187" s="294">
        <f t="shared" si="33"/>
        <v>0</v>
      </c>
    </row>
    <row r="188" spans="1:9" x14ac:dyDescent="0.2">
      <c r="A188" s="33" t="s">
        <v>157</v>
      </c>
      <c r="B188" s="249" t="s">
        <v>121</v>
      </c>
      <c r="C188" s="250" t="s">
        <v>126</v>
      </c>
      <c r="D188" s="249" t="s">
        <v>158</v>
      </c>
      <c r="E188" s="249" t="s">
        <v>123</v>
      </c>
      <c r="F188" s="250" t="s">
        <v>124</v>
      </c>
      <c r="G188" s="192">
        <v>6456</v>
      </c>
      <c r="H188" s="192">
        <f t="shared" ref="G188:H188" si="48">H189+H197</f>
        <v>0</v>
      </c>
      <c r="I188" s="294">
        <f t="shared" si="33"/>
        <v>0</v>
      </c>
    </row>
    <row r="189" spans="1:9" ht="22.5" x14ac:dyDescent="0.2">
      <c r="A189" s="1" t="s">
        <v>619</v>
      </c>
      <c r="B189" s="8" t="s">
        <v>121</v>
      </c>
      <c r="C189" s="251">
        <v>10</v>
      </c>
      <c r="D189" s="8" t="s">
        <v>158</v>
      </c>
      <c r="E189" s="8" t="s">
        <v>129</v>
      </c>
      <c r="F189" s="251"/>
      <c r="G189" s="193">
        <v>1505</v>
      </c>
      <c r="H189" s="193">
        <f t="shared" ref="G189:H193" si="49">H190</f>
        <v>0</v>
      </c>
      <c r="I189" s="294">
        <f t="shared" si="33"/>
        <v>0</v>
      </c>
    </row>
    <row r="190" spans="1:9" ht="22.5" x14ac:dyDescent="0.2">
      <c r="A190" s="1" t="s">
        <v>130</v>
      </c>
      <c r="B190" s="8" t="s">
        <v>121</v>
      </c>
      <c r="C190" s="251" t="s">
        <v>126</v>
      </c>
      <c r="D190" s="8" t="s">
        <v>158</v>
      </c>
      <c r="E190" s="8" t="s">
        <v>131</v>
      </c>
      <c r="F190" s="251"/>
      <c r="G190" s="193">
        <v>1505</v>
      </c>
      <c r="H190" s="193">
        <f t="shared" si="49"/>
        <v>0</v>
      </c>
      <c r="I190" s="294">
        <f t="shared" si="33"/>
        <v>0</v>
      </c>
    </row>
    <row r="191" spans="1:9" ht="33.75" x14ac:dyDescent="0.2">
      <c r="A191" s="1" t="s">
        <v>159</v>
      </c>
      <c r="B191" s="8" t="s">
        <v>121</v>
      </c>
      <c r="C191" s="251" t="s">
        <v>126</v>
      </c>
      <c r="D191" s="8" t="s">
        <v>158</v>
      </c>
      <c r="E191" s="8" t="s">
        <v>160</v>
      </c>
      <c r="F191" s="251" t="s">
        <v>124</v>
      </c>
      <c r="G191" s="193">
        <v>1505</v>
      </c>
      <c r="H191" s="193">
        <f t="shared" si="49"/>
        <v>0</v>
      </c>
      <c r="I191" s="294">
        <f t="shared" si="33"/>
        <v>0</v>
      </c>
    </row>
    <row r="192" spans="1:9" ht="22.5" x14ac:dyDescent="0.2">
      <c r="A192" s="1" t="s">
        <v>381</v>
      </c>
      <c r="B192" s="8" t="s">
        <v>121</v>
      </c>
      <c r="C192" s="251" t="s">
        <v>126</v>
      </c>
      <c r="D192" s="8" t="s">
        <v>158</v>
      </c>
      <c r="E192" s="8" t="s">
        <v>161</v>
      </c>
      <c r="F192" s="251" t="s">
        <v>124</v>
      </c>
      <c r="G192" s="193">
        <v>1505</v>
      </c>
      <c r="H192" s="193">
        <f t="shared" si="49"/>
        <v>0</v>
      </c>
      <c r="I192" s="294">
        <f t="shared" si="33"/>
        <v>0</v>
      </c>
    </row>
    <row r="193" spans="1:9" x14ac:dyDescent="0.2">
      <c r="A193" s="1" t="s">
        <v>376</v>
      </c>
      <c r="B193" s="8" t="s">
        <v>121</v>
      </c>
      <c r="C193" s="251" t="s">
        <v>126</v>
      </c>
      <c r="D193" s="8" t="s">
        <v>158</v>
      </c>
      <c r="E193" s="8" t="s">
        <v>161</v>
      </c>
      <c r="F193" s="251" t="s">
        <v>96</v>
      </c>
      <c r="G193" s="193">
        <v>1505</v>
      </c>
      <c r="H193" s="193">
        <f t="shared" si="49"/>
        <v>0</v>
      </c>
      <c r="I193" s="294">
        <f t="shared" si="33"/>
        <v>0</v>
      </c>
    </row>
    <row r="194" spans="1:9" ht="22.5" x14ac:dyDescent="0.2">
      <c r="A194" s="1" t="s">
        <v>97</v>
      </c>
      <c r="B194" s="8" t="s">
        <v>121</v>
      </c>
      <c r="C194" s="251" t="s">
        <v>126</v>
      </c>
      <c r="D194" s="8" t="s">
        <v>158</v>
      </c>
      <c r="E194" s="8" t="s">
        <v>161</v>
      </c>
      <c r="F194" s="251" t="s">
        <v>98</v>
      </c>
      <c r="G194" s="193">
        <v>1505</v>
      </c>
      <c r="H194" s="193">
        <f t="shared" ref="G194:H194" si="50">H196+H195</f>
        <v>0</v>
      </c>
      <c r="I194" s="294">
        <f t="shared" si="33"/>
        <v>0</v>
      </c>
    </row>
    <row r="195" spans="1:9" x14ac:dyDescent="0.2">
      <c r="A195" s="11" t="s">
        <v>111</v>
      </c>
      <c r="B195" s="8" t="s">
        <v>121</v>
      </c>
      <c r="C195" s="251" t="s">
        <v>126</v>
      </c>
      <c r="D195" s="8" t="s">
        <v>158</v>
      </c>
      <c r="E195" s="8" t="s">
        <v>161</v>
      </c>
      <c r="F195" s="251">
        <v>242</v>
      </c>
      <c r="G195" s="193"/>
      <c r="H195" s="252"/>
      <c r="I195" s="294" t="e">
        <f t="shared" si="33"/>
        <v>#DIV/0!</v>
      </c>
    </row>
    <row r="196" spans="1:9" x14ac:dyDescent="0.2">
      <c r="A196" s="11" t="s">
        <v>393</v>
      </c>
      <c r="B196" s="8" t="s">
        <v>121</v>
      </c>
      <c r="C196" s="251" t="s">
        <v>126</v>
      </c>
      <c r="D196" s="8" t="s">
        <v>158</v>
      </c>
      <c r="E196" s="8" t="s">
        <v>161</v>
      </c>
      <c r="F196" s="251" t="s">
        <v>100</v>
      </c>
      <c r="G196" s="193">
        <v>1505</v>
      </c>
      <c r="H196" s="252"/>
      <c r="I196" s="294">
        <f t="shared" si="33"/>
        <v>0</v>
      </c>
    </row>
    <row r="197" spans="1:9" x14ac:dyDescent="0.2">
      <c r="A197" s="1" t="s">
        <v>162</v>
      </c>
      <c r="B197" s="8" t="s">
        <v>121</v>
      </c>
      <c r="C197" s="251" t="s">
        <v>126</v>
      </c>
      <c r="D197" s="8" t="s">
        <v>158</v>
      </c>
      <c r="E197" s="8" t="s">
        <v>163</v>
      </c>
      <c r="F197" s="251"/>
      <c r="G197" s="193">
        <v>4951</v>
      </c>
      <c r="H197" s="193">
        <f>H198+H214</f>
        <v>0</v>
      </c>
      <c r="I197" s="294">
        <f t="shared" si="33"/>
        <v>0</v>
      </c>
    </row>
    <row r="198" spans="1:9" ht="22.5" x14ac:dyDescent="0.2">
      <c r="A198" s="1" t="s">
        <v>164</v>
      </c>
      <c r="B198" s="8" t="s">
        <v>121</v>
      </c>
      <c r="C198" s="251" t="s">
        <v>126</v>
      </c>
      <c r="D198" s="8" t="s">
        <v>158</v>
      </c>
      <c r="E198" s="8" t="s">
        <v>165</v>
      </c>
      <c r="F198" s="251" t="s">
        <v>124</v>
      </c>
      <c r="G198" s="193">
        <v>4821</v>
      </c>
      <c r="H198" s="193">
        <f>H199+H204+H208</f>
        <v>0</v>
      </c>
      <c r="I198" s="294">
        <f t="shared" si="33"/>
        <v>0</v>
      </c>
    </row>
    <row r="199" spans="1:9" x14ac:dyDescent="0.2">
      <c r="A199" s="5" t="s">
        <v>166</v>
      </c>
      <c r="B199" s="8" t="s">
        <v>121</v>
      </c>
      <c r="C199" s="251">
        <v>10</v>
      </c>
      <c r="D199" s="8" t="s">
        <v>158</v>
      </c>
      <c r="E199" s="8" t="s">
        <v>167</v>
      </c>
      <c r="F199" s="251" t="s">
        <v>124</v>
      </c>
      <c r="G199" s="193">
        <v>4371</v>
      </c>
      <c r="H199" s="193">
        <f t="shared" ref="G199:H200" si="51">H200</f>
        <v>0</v>
      </c>
      <c r="I199" s="294">
        <f t="shared" si="33"/>
        <v>0</v>
      </c>
    </row>
    <row r="200" spans="1:9" ht="33.75" x14ac:dyDescent="0.2">
      <c r="A200" s="1" t="s">
        <v>87</v>
      </c>
      <c r="B200" s="8" t="s">
        <v>121</v>
      </c>
      <c r="C200" s="251">
        <v>10</v>
      </c>
      <c r="D200" s="8" t="s">
        <v>158</v>
      </c>
      <c r="E200" s="8" t="s">
        <v>167</v>
      </c>
      <c r="F200" s="251" t="s">
        <v>88</v>
      </c>
      <c r="G200" s="193">
        <v>4371</v>
      </c>
      <c r="H200" s="193">
        <f t="shared" si="51"/>
        <v>0</v>
      </c>
      <c r="I200" s="294">
        <f t="shared" si="33"/>
        <v>0</v>
      </c>
    </row>
    <row r="201" spans="1:9" x14ac:dyDescent="0.2">
      <c r="A201" s="1" t="s">
        <v>108</v>
      </c>
      <c r="B201" s="8" t="s">
        <v>121</v>
      </c>
      <c r="C201" s="251">
        <v>10</v>
      </c>
      <c r="D201" s="8" t="s">
        <v>158</v>
      </c>
      <c r="E201" s="8" t="s">
        <v>167</v>
      </c>
      <c r="F201" s="251" t="s">
        <v>168</v>
      </c>
      <c r="G201" s="193">
        <v>4371</v>
      </c>
      <c r="H201" s="193">
        <f t="shared" ref="G201:H201" si="52">H202+H203</f>
        <v>0</v>
      </c>
      <c r="I201" s="294">
        <f t="shared" si="33"/>
        <v>0</v>
      </c>
    </row>
    <row r="202" spans="1:9" x14ac:dyDescent="0.2">
      <c r="A202" s="5" t="s">
        <v>109</v>
      </c>
      <c r="B202" s="8" t="s">
        <v>121</v>
      </c>
      <c r="C202" s="251">
        <v>10</v>
      </c>
      <c r="D202" s="8" t="s">
        <v>158</v>
      </c>
      <c r="E202" s="8" t="s">
        <v>167</v>
      </c>
      <c r="F202" s="251" t="s">
        <v>169</v>
      </c>
      <c r="G202" s="193">
        <v>3357</v>
      </c>
      <c r="H202" s="252"/>
      <c r="I202" s="294">
        <f t="shared" si="33"/>
        <v>0</v>
      </c>
    </row>
    <row r="203" spans="1:9" ht="22.5" x14ac:dyDescent="0.2">
      <c r="A203" s="5" t="s">
        <v>110</v>
      </c>
      <c r="B203" s="8" t="s">
        <v>121</v>
      </c>
      <c r="C203" s="251">
        <v>10</v>
      </c>
      <c r="D203" s="8" t="s">
        <v>158</v>
      </c>
      <c r="E203" s="8" t="s">
        <v>167</v>
      </c>
      <c r="F203" s="251">
        <v>129</v>
      </c>
      <c r="G203" s="193">
        <v>1014</v>
      </c>
      <c r="H203" s="252"/>
      <c r="I203" s="294">
        <f t="shared" si="33"/>
        <v>0</v>
      </c>
    </row>
    <row r="204" spans="1:9" x14ac:dyDescent="0.2">
      <c r="A204" s="1" t="s">
        <v>376</v>
      </c>
      <c r="B204" s="8" t="s">
        <v>121</v>
      </c>
      <c r="C204" s="251">
        <v>10</v>
      </c>
      <c r="D204" s="8" t="s">
        <v>158</v>
      </c>
      <c r="E204" s="8" t="s">
        <v>170</v>
      </c>
      <c r="F204" s="251" t="s">
        <v>96</v>
      </c>
      <c r="G204" s="193">
        <v>450</v>
      </c>
      <c r="H204" s="193">
        <f t="shared" ref="G204:H204" si="53">H205</f>
        <v>0</v>
      </c>
      <c r="I204" s="294">
        <f t="shared" si="33"/>
        <v>0</v>
      </c>
    </row>
    <row r="205" spans="1:9" ht="22.5" x14ac:dyDescent="0.2">
      <c r="A205" s="1" t="s">
        <v>97</v>
      </c>
      <c r="B205" s="8" t="s">
        <v>121</v>
      </c>
      <c r="C205" s="251">
        <v>10</v>
      </c>
      <c r="D205" s="8" t="s">
        <v>158</v>
      </c>
      <c r="E205" s="8" t="s">
        <v>170</v>
      </c>
      <c r="F205" s="251" t="s">
        <v>98</v>
      </c>
      <c r="G205" s="193">
        <v>450</v>
      </c>
      <c r="H205" s="193">
        <f t="shared" ref="G205:H205" si="54">H207+H206</f>
        <v>0</v>
      </c>
      <c r="I205" s="294">
        <f t="shared" si="33"/>
        <v>0</v>
      </c>
    </row>
    <row r="206" spans="1:9" x14ac:dyDescent="0.2">
      <c r="A206" s="11" t="s">
        <v>111</v>
      </c>
      <c r="B206" s="8" t="s">
        <v>121</v>
      </c>
      <c r="C206" s="251">
        <v>10</v>
      </c>
      <c r="D206" s="8" t="s">
        <v>158</v>
      </c>
      <c r="E206" s="8" t="s">
        <v>170</v>
      </c>
      <c r="F206" s="251">
        <v>242</v>
      </c>
      <c r="G206" s="193">
        <v>293</v>
      </c>
      <c r="H206" s="252"/>
      <c r="I206" s="294">
        <f t="shared" si="33"/>
        <v>0</v>
      </c>
    </row>
    <row r="207" spans="1:9" x14ac:dyDescent="0.2">
      <c r="A207" s="11" t="s">
        <v>393</v>
      </c>
      <c r="B207" s="8" t="s">
        <v>121</v>
      </c>
      <c r="C207" s="251">
        <v>10</v>
      </c>
      <c r="D207" s="8" t="s">
        <v>158</v>
      </c>
      <c r="E207" s="8" t="s">
        <v>170</v>
      </c>
      <c r="F207" s="251" t="s">
        <v>100</v>
      </c>
      <c r="G207" s="193">
        <v>157</v>
      </c>
      <c r="H207" s="252"/>
      <c r="I207" s="294">
        <f t="shared" si="33"/>
        <v>0</v>
      </c>
    </row>
    <row r="208" spans="1:9" x14ac:dyDescent="0.2">
      <c r="A208" s="11" t="s">
        <v>112</v>
      </c>
      <c r="B208" s="8" t="s">
        <v>121</v>
      </c>
      <c r="C208" s="251">
        <v>10</v>
      </c>
      <c r="D208" s="8" t="s">
        <v>158</v>
      </c>
      <c r="E208" s="8" t="s">
        <v>170</v>
      </c>
      <c r="F208" s="251" t="s">
        <v>171</v>
      </c>
      <c r="G208" s="193">
        <v>0</v>
      </c>
      <c r="H208" s="193">
        <f>H209+H211</f>
        <v>0</v>
      </c>
      <c r="I208" s="294" t="e">
        <f t="shared" si="33"/>
        <v>#DIV/0!</v>
      </c>
    </row>
    <row r="209" spans="1:11" x14ac:dyDescent="0.2">
      <c r="A209" s="11" t="s">
        <v>478</v>
      </c>
      <c r="B209" s="8" t="s">
        <v>121</v>
      </c>
      <c r="C209" s="251">
        <v>10</v>
      </c>
      <c r="D209" s="8" t="s">
        <v>158</v>
      </c>
      <c r="E209" s="8" t="s">
        <v>170</v>
      </c>
      <c r="F209" s="251">
        <v>830</v>
      </c>
      <c r="G209" s="193">
        <v>0</v>
      </c>
      <c r="H209" s="193">
        <f>H210</f>
        <v>0</v>
      </c>
      <c r="I209" s="294" t="e">
        <f t="shared" si="33"/>
        <v>#DIV/0!</v>
      </c>
    </row>
    <row r="210" spans="1:11" ht="22.5" x14ac:dyDescent="0.2">
      <c r="A210" s="11" t="s">
        <v>479</v>
      </c>
      <c r="B210" s="8" t="s">
        <v>121</v>
      </c>
      <c r="C210" s="251">
        <v>10</v>
      </c>
      <c r="D210" s="8" t="s">
        <v>158</v>
      </c>
      <c r="E210" s="8" t="s">
        <v>170</v>
      </c>
      <c r="F210" s="251">
        <v>831</v>
      </c>
      <c r="G210" s="193"/>
      <c r="H210" s="252"/>
      <c r="I210" s="294" t="e">
        <f t="shared" si="33"/>
        <v>#DIV/0!</v>
      </c>
    </row>
    <row r="211" spans="1:11" x14ac:dyDescent="0.2">
      <c r="A211" s="11" t="s">
        <v>113</v>
      </c>
      <c r="B211" s="8" t="s">
        <v>121</v>
      </c>
      <c r="C211" s="251">
        <v>10</v>
      </c>
      <c r="D211" s="8" t="s">
        <v>158</v>
      </c>
      <c r="E211" s="8" t="s">
        <v>170</v>
      </c>
      <c r="F211" s="251" t="s">
        <v>114</v>
      </c>
      <c r="G211" s="193">
        <v>0</v>
      </c>
      <c r="H211" s="193">
        <f t="shared" ref="H211" si="55">H212+H213</f>
        <v>0</v>
      </c>
      <c r="I211" s="294" t="e">
        <f t="shared" si="33"/>
        <v>#DIV/0!</v>
      </c>
    </row>
    <row r="212" spans="1:11" x14ac:dyDescent="0.2">
      <c r="A212" s="28" t="s">
        <v>115</v>
      </c>
      <c r="B212" s="8" t="s">
        <v>121</v>
      </c>
      <c r="C212" s="251">
        <v>10</v>
      </c>
      <c r="D212" s="8" t="s">
        <v>158</v>
      </c>
      <c r="E212" s="8" t="s">
        <v>170</v>
      </c>
      <c r="F212" s="251" t="s">
        <v>116</v>
      </c>
      <c r="G212" s="193"/>
      <c r="H212" s="252"/>
      <c r="I212" s="294" t="e">
        <f t="shared" si="33"/>
        <v>#DIV/0!</v>
      </c>
    </row>
    <row r="213" spans="1:11" x14ac:dyDescent="0.2">
      <c r="A213" s="11" t="s">
        <v>370</v>
      </c>
      <c r="B213" s="8" t="s">
        <v>121</v>
      </c>
      <c r="C213" s="251">
        <v>10</v>
      </c>
      <c r="D213" s="8" t="s">
        <v>158</v>
      </c>
      <c r="E213" s="8" t="s">
        <v>170</v>
      </c>
      <c r="F213" s="251">
        <v>853</v>
      </c>
      <c r="G213" s="193"/>
      <c r="H213" s="252"/>
      <c r="I213" s="294" t="e">
        <f t="shared" si="33"/>
        <v>#DIV/0!</v>
      </c>
    </row>
    <row r="214" spans="1:11" ht="22.5" x14ac:dyDescent="0.2">
      <c r="A214" s="1" t="s">
        <v>173</v>
      </c>
      <c r="B214" s="8" t="s">
        <v>121</v>
      </c>
      <c r="C214" s="251">
        <v>10</v>
      </c>
      <c r="D214" s="8" t="s">
        <v>158</v>
      </c>
      <c r="E214" s="8" t="s">
        <v>174</v>
      </c>
      <c r="F214" s="251"/>
      <c r="G214" s="193">
        <v>130</v>
      </c>
      <c r="H214" s="193">
        <f>H215</f>
        <v>0</v>
      </c>
      <c r="I214" s="294">
        <f t="shared" si="33"/>
        <v>0</v>
      </c>
    </row>
    <row r="215" spans="1:11" x14ac:dyDescent="0.2">
      <c r="A215" s="1" t="s">
        <v>376</v>
      </c>
      <c r="B215" s="8" t="s">
        <v>121</v>
      </c>
      <c r="C215" s="251">
        <v>10</v>
      </c>
      <c r="D215" s="8" t="s">
        <v>158</v>
      </c>
      <c r="E215" s="8" t="s">
        <v>174</v>
      </c>
      <c r="F215" s="251" t="s">
        <v>96</v>
      </c>
      <c r="G215" s="193">
        <v>130</v>
      </c>
      <c r="H215" s="193">
        <f t="shared" ref="G215:H216" si="56">H216</f>
        <v>0</v>
      </c>
      <c r="I215" s="294">
        <f t="shared" si="33"/>
        <v>0</v>
      </c>
    </row>
    <row r="216" spans="1:11" ht="22.5" x14ac:dyDescent="0.2">
      <c r="A216" s="1" t="s">
        <v>97</v>
      </c>
      <c r="B216" s="8" t="s">
        <v>121</v>
      </c>
      <c r="C216" s="251">
        <v>10</v>
      </c>
      <c r="D216" s="8" t="s">
        <v>158</v>
      </c>
      <c r="E216" s="8" t="s">
        <v>174</v>
      </c>
      <c r="F216" s="251" t="s">
        <v>98</v>
      </c>
      <c r="G216" s="193">
        <v>130</v>
      </c>
      <c r="H216" s="193">
        <f t="shared" si="56"/>
        <v>0</v>
      </c>
      <c r="I216" s="294">
        <f t="shared" si="33"/>
        <v>0</v>
      </c>
    </row>
    <row r="217" spans="1:11" x14ac:dyDescent="0.2">
      <c r="A217" s="11" t="s">
        <v>393</v>
      </c>
      <c r="B217" s="8" t="s">
        <v>121</v>
      </c>
      <c r="C217" s="251">
        <v>10</v>
      </c>
      <c r="D217" s="8" t="s">
        <v>158</v>
      </c>
      <c r="E217" s="8" t="s">
        <v>174</v>
      </c>
      <c r="F217" s="251" t="s">
        <v>100</v>
      </c>
      <c r="G217" s="193">
        <v>130</v>
      </c>
      <c r="H217" s="252"/>
      <c r="I217" s="294">
        <f t="shared" ref="I217:I285" si="57">H217/G217*1</f>
        <v>0</v>
      </c>
    </row>
    <row r="218" spans="1:11" ht="21" x14ac:dyDescent="0.2">
      <c r="A218" s="243" t="s">
        <v>646</v>
      </c>
      <c r="B218" s="244" t="s">
        <v>458</v>
      </c>
      <c r="C218" s="256" t="s">
        <v>122</v>
      </c>
      <c r="D218" s="244" t="s">
        <v>122</v>
      </c>
      <c r="E218" s="244" t="s">
        <v>123</v>
      </c>
      <c r="F218" s="256" t="s">
        <v>124</v>
      </c>
      <c r="G218" s="246">
        <v>20838</v>
      </c>
      <c r="H218" s="246">
        <f>H219+H240</f>
        <v>0</v>
      </c>
      <c r="I218" s="293">
        <f t="shared" si="57"/>
        <v>0</v>
      </c>
      <c r="J218" s="177">
        <v>20838</v>
      </c>
      <c r="K218" s="187">
        <f>G218-J218</f>
        <v>0</v>
      </c>
    </row>
    <row r="219" spans="1:11" x14ac:dyDescent="0.2">
      <c r="A219" s="3" t="s">
        <v>177</v>
      </c>
      <c r="B219" s="247" t="s">
        <v>458</v>
      </c>
      <c r="C219" s="255" t="s">
        <v>178</v>
      </c>
      <c r="D219" s="247"/>
      <c r="E219" s="247"/>
      <c r="F219" s="255"/>
      <c r="G219" s="194">
        <v>4498</v>
      </c>
      <c r="H219" s="194">
        <f>H220</f>
        <v>0</v>
      </c>
      <c r="I219" s="294">
        <f t="shared" si="57"/>
        <v>0</v>
      </c>
    </row>
    <row r="220" spans="1:11" x14ac:dyDescent="0.2">
      <c r="A220" s="33" t="s">
        <v>193</v>
      </c>
      <c r="B220" s="249" t="s">
        <v>458</v>
      </c>
      <c r="C220" s="250" t="s">
        <v>178</v>
      </c>
      <c r="D220" s="249" t="s">
        <v>194</v>
      </c>
      <c r="E220" s="249"/>
      <c r="F220" s="250"/>
      <c r="G220" s="192">
        <v>4498</v>
      </c>
      <c r="H220" s="192">
        <f>H221</f>
        <v>0</v>
      </c>
      <c r="I220" s="294">
        <f t="shared" si="57"/>
        <v>0</v>
      </c>
    </row>
    <row r="221" spans="1:11" ht="22.5" x14ac:dyDescent="0.2">
      <c r="A221" s="11" t="s">
        <v>649</v>
      </c>
      <c r="B221" s="8" t="s">
        <v>458</v>
      </c>
      <c r="C221" s="251" t="s">
        <v>178</v>
      </c>
      <c r="D221" s="8" t="s">
        <v>194</v>
      </c>
      <c r="E221" s="8" t="s">
        <v>648</v>
      </c>
      <c r="F221" s="251"/>
      <c r="G221" s="193">
        <v>4498</v>
      </c>
      <c r="H221" s="193">
        <f>H222+H225</f>
        <v>0</v>
      </c>
      <c r="I221" s="294">
        <f t="shared" si="57"/>
        <v>0</v>
      </c>
    </row>
    <row r="222" spans="1:11" x14ac:dyDescent="0.2">
      <c r="A222" s="11" t="s">
        <v>108</v>
      </c>
      <c r="B222" s="8" t="s">
        <v>458</v>
      </c>
      <c r="C222" s="251" t="s">
        <v>178</v>
      </c>
      <c r="D222" s="8" t="s">
        <v>194</v>
      </c>
      <c r="E222" s="8" t="s">
        <v>647</v>
      </c>
      <c r="F222" s="251">
        <v>120</v>
      </c>
      <c r="G222" s="193">
        <v>1059</v>
      </c>
      <c r="H222" s="193">
        <f>H223+H224</f>
        <v>0</v>
      </c>
      <c r="I222" s="294">
        <f t="shared" si="57"/>
        <v>0</v>
      </c>
    </row>
    <row r="223" spans="1:11" x14ac:dyDescent="0.2">
      <c r="A223" s="11" t="s">
        <v>109</v>
      </c>
      <c r="B223" s="8" t="s">
        <v>458</v>
      </c>
      <c r="C223" s="251" t="s">
        <v>178</v>
      </c>
      <c r="D223" s="8" t="s">
        <v>194</v>
      </c>
      <c r="E223" s="8" t="s">
        <v>647</v>
      </c>
      <c r="F223" s="251">
        <v>121</v>
      </c>
      <c r="G223" s="193">
        <v>813</v>
      </c>
      <c r="H223" s="252"/>
      <c r="I223" s="294">
        <f t="shared" si="57"/>
        <v>0</v>
      </c>
    </row>
    <row r="224" spans="1:11" ht="22.5" x14ac:dyDescent="0.2">
      <c r="A224" s="11" t="s">
        <v>110</v>
      </c>
      <c r="B224" s="8" t="s">
        <v>458</v>
      </c>
      <c r="C224" s="251" t="s">
        <v>178</v>
      </c>
      <c r="D224" s="8" t="s">
        <v>194</v>
      </c>
      <c r="E224" s="8" t="s">
        <v>647</v>
      </c>
      <c r="F224" s="251">
        <v>129</v>
      </c>
      <c r="G224" s="193">
        <v>246</v>
      </c>
      <c r="H224" s="252"/>
      <c r="I224" s="294">
        <f t="shared" si="57"/>
        <v>0</v>
      </c>
    </row>
    <row r="225" spans="1:9" ht="22.5" x14ac:dyDescent="0.2">
      <c r="A225" s="11" t="s">
        <v>620</v>
      </c>
      <c r="B225" s="8" t="s">
        <v>458</v>
      </c>
      <c r="C225" s="251" t="s">
        <v>178</v>
      </c>
      <c r="D225" s="8" t="s">
        <v>194</v>
      </c>
      <c r="E225" s="8" t="s">
        <v>606</v>
      </c>
      <c r="F225" s="251"/>
      <c r="G225" s="193">
        <v>3439</v>
      </c>
      <c r="H225" s="193">
        <f>H226+H229+H233</f>
        <v>0</v>
      </c>
      <c r="I225" s="294">
        <f t="shared" si="57"/>
        <v>0</v>
      </c>
    </row>
    <row r="226" spans="1:9" x14ac:dyDescent="0.2">
      <c r="A226" s="11" t="s">
        <v>166</v>
      </c>
      <c r="B226" s="8" t="s">
        <v>458</v>
      </c>
      <c r="C226" s="251" t="s">
        <v>178</v>
      </c>
      <c r="D226" s="8" t="s">
        <v>194</v>
      </c>
      <c r="E226" s="8" t="s">
        <v>606</v>
      </c>
      <c r="F226" s="251">
        <v>110</v>
      </c>
      <c r="G226" s="193">
        <v>990</v>
      </c>
      <c r="H226" s="193">
        <f>H227+H228</f>
        <v>0</v>
      </c>
      <c r="I226" s="294">
        <f t="shared" si="57"/>
        <v>0</v>
      </c>
    </row>
    <row r="227" spans="1:9" s="181" customFormat="1" x14ac:dyDescent="0.2">
      <c r="A227" s="11" t="s">
        <v>90</v>
      </c>
      <c r="B227" s="8" t="s">
        <v>458</v>
      </c>
      <c r="C227" s="251" t="s">
        <v>178</v>
      </c>
      <c r="D227" s="8" t="s">
        <v>194</v>
      </c>
      <c r="E227" s="8" t="s">
        <v>606</v>
      </c>
      <c r="F227" s="251">
        <v>111</v>
      </c>
      <c r="G227" s="193">
        <v>760</v>
      </c>
      <c r="H227" s="252"/>
      <c r="I227" s="294">
        <f t="shared" si="57"/>
        <v>0</v>
      </c>
    </row>
    <row r="228" spans="1:9" ht="22.5" x14ac:dyDescent="0.2">
      <c r="A228" s="11" t="s">
        <v>91</v>
      </c>
      <c r="B228" s="8" t="s">
        <v>458</v>
      </c>
      <c r="C228" s="251" t="s">
        <v>178</v>
      </c>
      <c r="D228" s="8" t="s">
        <v>194</v>
      </c>
      <c r="E228" s="8" t="s">
        <v>606</v>
      </c>
      <c r="F228" s="251">
        <v>119</v>
      </c>
      <c r="G228" s="193">
        <v>230</v>
      </c>
      <c r="H228" s="252"/>
      <c r="I228" s="294">
        <f t="shared" si="57"/>
        <v>0</v>
      </c>
    </row>
    <row r="229" spans="1:9" x14ac:dyDescent="0.2">
      <c r="A229" s="11" t="s">
        <v>108</v>
      </c>
      <c r="B229" s="8" t="s">
        <v>458</v>
      </c>
      <c r="C229" s="251" t="s">
        <v>178</v>
      </c>
      <c r="D229" s="8" t="s">
        <v>194</v>
      </c>
      <c r="E229" s="8" t="s">
        <v>606</v>
      </c>
      <c r="F229" s="251">
        <v>120</v>
      </c>
      <c r="G229" s="193">
        <v>1551.98</v>
      </c>
      <c r="H229" s="193">
        <f>H230+H232</f>
        <v>0</v>
      </c>
      <c r="I229" s="294">
        <f t="shared" si="57"/>
        <v>0</v>
      </c>
    </row>
    <row r="230" spans="1:9" x14ac:dyDescent="0.2">
      <c r="A230" s="11" t="s">
        <v>109</v>
      </c>
      <c r="B230" s="8" t="s">
        <v>458</v>
      </c>
      <c r="C230" s="251" t="s">
        <v>178</v>
      </c>
      <c r="D230" s="8" t="s">
        <v>194</v>
      </c>
      <c r="E230" s="8" t="s">
        <v>606</v>
      </c>
      <c r="F230" s="251">
        <v>121</v>
      </c>
      <c r="G230" s="193">
        <v>1042.98</v>
      </c>
      <c r="H230" s="252"/>
      <c r="I230" s="294">
        <f t="shared" si="57"/>
        <v>0</v>
      </c>
    </row>
    <row r="231" spans="1:9" ht="22.5" x14ac:dyDescent="0.2">
      <c r="A231" s="11" t="s">
        <v>220</v>
      </c>
      <c r="B231" s="8" t="s">
        <v>458</v>
      </c>
      <c r="C231" s="251" t="s">
        <v>178</v>
      </c>
      <c r="D231" s="8" t="s">
        <v>194</v>
      </c>
      <c r="E231" s="8" t="s">
        <v>606</v>
      </c>
      <c r="F231" s="251">
        <v>122</v>
      </c>
      <c r="G231" s="193">
        <v>194</v>
      </c>
      <c r="H231" s="252"/>
      <c r="I231" s="294">
        <f t="shared" si="57"/>
        <v>0</v>
      </c>
    </row>
    <row r="232" spans="1:9" ht="22.5" x14ac:dyDescent="0.2">
      <c r="A232" s="11" t="s">
        <v>110</v>
      </c>
      <c r="B232" s="8" t="s">
        <v>458</v>
      </c>
      <c r="C232" s="251" t="s">
        <v>178</v>
      </c>
      <c r="D232" s="8" t="s">
        <v>194</v>
      </c>
      <c r="E232" s="8" t="s">
        <v>606</v>
      </c>
      <c r="F232" s="251">
        <v>129</v>
      </c>
      <c r="G232" s="193">
        <v>315</v>
      </c>
      <c r="H232" s="252"/>
      <c r="I232" s="294">
        <f t="shared" si="57"/>
        <v>0</v>
      </c>
    </row>
    <row r="233" spans="1:9" x14ac:dyDescent="0.2">
      <c r="A233" s="11" t="s">
        <v>376</v>
      </c>
      <c r="B233" s="8" t="s">
        <v>458</v>
      </c>
      <c r="C233" s="251" t="s">
        <v>178</v>
      </c>
      <c r="D233" s="8" t="s">
        <v>194</v>
      </c>
      <c r="E233" s="8" t="s">
        <v>606</v>
      </c>
      <c r="F233" s="251">
        <v>200</v>
      </c>
      <c r="G233" s="193">
        <v>867.02</v>
      </c>
      <c r="H233" s="193">
        <f>H234</f>
        <v>0</v>
      </c>
      <c r="I233" s="294">
        <f t="shared" si="57"/>
        <v>0</v>
      </c>
    </row>
    <row r="234" spans="1:9" ht="22.5" x14ac:dyDescent="0.2">
      <c r="A234" s="11" t="s">
        <v>97</v>
      </c>
      <c r="B234" s="8" t="s">
        <v>458</v>
      </c>
      <c r="C234" s="251" t="s">
        <v>178</v>
      </c>
      <c r="D234" s="8" t="s">
        <v>194</v>
      </c>
      <c r="E234" s="8" t="s">
        <v>606</v>
      </c>
      <c r="F234" s="251">
        <v>240</v>
      </c>
      <c r="G234" s="193">
        <v>867.02</v>
      </c>
      <c r="H234" s="193">
        <f>H235+H236</f>
        <v>0</v>
      </c>
      <c r="I234" s="294">
        <f t="shared" si="57"/>
        <v>0</v>
      </c>
    </row>
    <row r="235" spans="1:9" x14ac:dyDescent="0.2">
      <c r="A235" s="11" t="s">
        <v>111</v>
      </c>
      <c r="B235" s="8" t="s">
        <v>458</v>
      </c>
      <c r="C235" s="251" t="s">
        <v>178</v>
      </c>
      <c r="D235" s="8" t="s">
        <v>194</v>
      </c>
      <c r="E235" s="8" t="s">
        <v>606</v>
      </c>
      <c r="F235" s="251">
        <v>242</v>
      </c>
      <c r="G235" s="193">
        <v>246.828</v>
      </c>
      <c r="H235" s="252"/>
      <c r="I235" s="294">
        <f t="shared" si="57"/>
        <v>0</v>
      </c>
    </row>
    <row r="236" spans="1:9" x14ac:dyDescent="0.2">
      <c r="A236" s="11" t="s">
        <v>393</v>
      </c>
      <c r="B236" s="8" t="s">
        <v>458</v>
      </c>
      <c r="C236" s="251" t="s">
        <v>178</v>
      </c>
      <c r="D236" s="8" t="s">
        <v>194</v>
      </c>
      <c r="E236" s="8" t="s">
        <v>606</v>
      </c>
      <c r="F236" s="251">
        <v>244</v>
      </c>
      <c r="G236" s="193">
        <v>620.19200000000001</v>
      </c>
      <c r="H236" s="252"/>
      <c r="I236" s="294">
        <f t="shared" si="57"/>
        <v>0</v>
      </c>
    </row>
    <row r="237" spans="1:9" x14ac:dyDescent="0.2">
      <c r="A237" s="11" t="s">
        <v>112</v>
      </c>
      <c r="B237" s="8" t="s">
        <v>458</v>
      </c>
      <c r="C237" s="251" t="s">
        <v>178</v>
      </c>
      <c r="D237" s="8" t="s">
        <v>194</v>
      </c>
      <c r="E237" s="8" t="s">
        <v>606</v>
      </c>
      <c r="F237" s="251">
        <v>800</v>
      </c>
      <c r="G237" s="193">
        <v>30</v>
      </c>
      <c r="H237" s="252"/>
      <c r="I237" s="294"/>
    </row>
    <row r="238" spans="1:9" x14ac:dyDescent="0.2">
      <c r="A238" s="11" t="s">
        <v>113</v>
      </c>
      <c r="B238" s="8" t="s">
        <v>458</v>
      </c>
      <c r="C238" s="251" t="s">
        <v>178</v>
      </c>
      <c r="D238" s="8" t="s">
        <v>194</v>
      </c>
      <c r="E238" s="8" t="s">
        <v>606</v>
      </c>
      <c r="F238" s="251">
        <v>850</v>
      </c>
      <c r="G238" s="193">
        <v>30</v>
      </c>
      <c r="H238" s="252"/>
      <c r="I238" s="294"/>
    </row>
    <row r="239" spans="1:9" x14ac:dyDescent="0.2">
      <c r="A239" s="11" t="s">
        <v>370</v>
      </c>
      <c r="B239" s="8" t="s">
        <v>458</v>
      </c>
      <c r="C239" s="251" t="s">
        <v>178</v>
      </c>
      <c r="D239" s="8" t="s">
        <v>194</v>
      </c>
      <c r="E239" s="8" t="s">
        <v>606</v>
      </c>
      <c r="F239" s="251">
        <v>853</v>
      </c>
      <c r="G239" s="193">
        <v>30</v>
      </c>
      <c r="H239" s="252"/>
      <c r="I239" s="294"/>
    </row>
    <row r="240" spans="1:9" x14ac:dyDescent="0.2">
      <c r="A240" s="3" t="s">
        <v>650</v>
      </c>
      <c r="B240" s="247" t="s">
        <v>458</v>
      </c>
      <c r="C240" s="255">
        <v>10</v>
      </c>
      <c r="D240" s="247"/>
      <c r="E240" s="247"/>
      <c r="F240" s="255"/>
      <c r="G240" s="194">
        <v>16340</v>
      </c>
      <c r="H240" s="194">
        <f>H241+H246</f>
        <v>0</v>
      </c>
      <c r="I240" s="294">
        <f t="shared" si="57"/>
        <v>0</v>
      </c>
    </row>
    <row r="241" spans="1:11" x14ac:dyDescent="0.2">
      <c r="A241" s="33" t="s">
        <v>127</v>
      </c>
      <c r="B241" s="249" t="s">
        <v>458</v>
      </c>
      <c r="C241" s="250">
        <v>10</v>
      </c>
      <c r="D241" s="249" t="s">
        <v>128</v>
      </c>
      <c r="E241" s="249"/>
      <c r="F241" s="250"/>
      <c r="G241" s="192">
        <v>7601.9960000000001</v>
      </c>
      <c r="H241" s="192">
        <f t="shared" ref="G241:H244" si="58">H242</f>
        <v>0</v>
      </c>
      <c r="I241" s="294">
        <f t="shared" si="57"/>
        <v>0</v>
      </c>
    </row>
    <row r="242" spans="1:11" ht="33.75" x14ac:dyDescent="0.2">
      <c r="A242" s="11" t="s">
        <v>598</v>
      </c>
      <c r="B242" s="8" t="s">
        <v>458</v>
      </c>
      <c r="C242" s="251">
        <v>10</v>
      </c>
      <c r="D242" s="8" t="s">
        <v>128</v>
      </c>
      <c r="E242" s="8" t="s">
        <v>607</v>
      </c>
      <c r="F242" s="251"/>
      <c r="G242" s="193">
        <v>7601.9960000000001</v>
      </c>
      <c r="H242" s="193">
        <f t="shared" si="58"/>
        <v>0</v>
      </c>
      <c r="I242" s="294">
        <f t="shared" si="57"/>
        <v>0</v>
      </c>
    </row>
    <row r="243" spans="1:11" x14ac:dyDescent="0.2">
      <c r="A243" s="11" t="s">
        <v>136</v>
      </c>
      <c r="B243" s="8" t="s">
        <v>458</v>
      </c>
      <c r="C243" s="251">
        <v>10</v>
      </c>
      <c r="D243" s="8" t="s">
        <v>128</v>
      </c>
      <c r="E243" s="8" t="s">
        <v>607</v>
      </c>
      <c r="F243" s="251">
        <v>300</v>
      </c>
      <c r="G243" s="193">
        <v>7601.9960000000001</v>
      </c>
      <c r="H243" s="193">
        <f t="shared" si="58"/>
        <v>0</v>
      </c>
      <c r="I243" s="294">
        <f t="shared" si="57"/>
        <v>0</v>
      </c>
    </row>
    <row r="244" spans="1:11" ht="33.75" x14ac:dyDescent="0.2">
      <c r="A244" s="11" t="s">
        <v>375</v>
      </c>
      <c r="B244" s="8" t="s">
        <v>458</v>
      </c>
      <c r="C244" s="251">
        <v>10</v>
      </c>
      <c r="D244" s="8" t="s">
        <v>128</v>
      </c>
      <c r="E244" s="8" t="s">
        <v>607</v>
      </c>
      <c r="F244" s="251">
        <v>320</v>
      </c>
      <c r="G244" s="193">
        <v>7601.9960000000001</v>
      </c>
      <c r="H244" s="193">
        <f t="shared" si="58"/>
        <v>0</v>
      </c>
      <c r="I244" s="294">
        <f t="shared" si="57"/>
        <v>0</v>
      </c>
    </row>
    <row r="245" spans="1:11" x14ac:dyDescent="0.2">
      <c r="A245" s="1" t="s">
        <v>609</v>
      </c>
      <c r="B245" s="8" t="s">
        <v>458</v>
      </c>
      <c r="C245" s="251">
        <v>10</v>
      </c>
      <c r="D245" s="8" t="s">
        <v>128</v>
      </c>
      <c r="E245" s="8" t="s">
        <v>607</v>
      </c>
      <c r="F245" s="251">
        <v>323</v>
      </c>
      <c r="G245" s="193">
        <v>7601.9960000000001</v>
      </c>
      <c r="H245" s="252"/>
      <c r="I245" s="294">
        <f t="shared" si="57"/>
        <v>0</v>
      </c>
    </row>
    <row r="246" spans="1:11" x14ac:dyDescent="0.2">
      <c r="A246" s="39" t="s">
        <v>205</v>
      </c>
      <c r="B246" s="249" t="s">
        <v>458</v>
      </c>
      <c r="C246" s="250">
        <v>10</v>
      </c>
      <c r="D246" s="249" t="s">
        <v>104</v>
      </c>
      <c r="E246" s="249"/>
      <c r="F246" s="250"/>
      <c r="G246" s="192">
        <v>8738.0040000000008</v>
      </c>
      <c r="H246" s="192">
        <f t="shared" ref="G246:H248" si="59">H247</f>
        <v>0</v>
      </c>
      <c r="I246" s="294">
        <f t="shared" si="57"/>
        <v>0</v>
      </c>
    </row>
    <row r="247" spans="1:11" x14ac:dyDescent="0.2">
      <c r="A247" s="11" t="s">
        <v>136</v>
      </c>
      <c r="B247" s="8" t="s">
        <v>458</v>
      </c>
      <c r="C247" s="251">
        <v>10</v>
      </c>
      <c r="D247" s="8" t="s">
        <v>104</v>
      </c>
      <c r="E247" s="8" t="s">
        <v>607</v>
      </c>
      <c r="F247" s="251">
        <v>300</v>
      </c>
      <c r="G247" s="193">
        <v>8738.0040000000008</v>
      </c>
      <c r="H247" s="193">
        <f t="shared" si="59"/>
        <v>0</v>
      </c>
      <c r="I247" s="294">
        <f t="shared" si="57"/>
        <v>0</v>
      </c>
    </row>
    <row r="248" spans="1:11" ht="33.75" x14ac:dyDescent="0.2">
      <c r="A248" s="11" t="s">
        <v>375</v>
      </c>
      <c r="B248" s="8" t="s">
        <v>458</v>
      </c>
      <c r="C248" s="251">
        <v>10</v>
      </c>
      <c r="D248" s="8" t="s">
        <v>104</v>
      </c>
      <c r="E248" s="8" t="s">
        <v>607</v>
      </c>
      <c r="F248" s="251">
        <v>320</v>
      </c>
      <c r="G248" s="193">
        <v>8738.0040000000008</v>
      </c>
      <c r="H248" s="193">
        <f t="shared" si="59"/>
        <v>0</v>
      </c>
      <c r="I248" s="294">
        <f t="shared" si="57"/>
        <v>0</v>
      </c>
    </row>
    <row r="249" spans="1:11" ht="22.5" x14ac:dyDescent="0.2">
      <c r="A249" s="11" t="s">
        <v>445</v>
      </c>
      <c r="B249" s="8" t="s">
        <v>458</v>
      </c>
      <c r="C249" s="251">
        <v>10</v>
      </c>
      <c r="D249" s="8" t="s">
        <v>104</v>
      </c>
      <c r="E249" s="8" t="s">
        <v>607</v>
      </c>
      <c r="F249" s="251">
        <v>321</v>
      </c>
      <c r="G249" s="312">
        <v>8738.0040000000008</v>
      </c>
      <c r="H249" s="252"/>
      <c r="I249" s="294">
        <f t="shared" si="57"/>
        <v>0</v>
      </c>
    </row>
    <row r="250" spans="1:11" ht="31.5" x14ac:dyDescent="0.2">
      <c r="A250" s="243" t="s">
        <v>587</v>
      </c>
      <c r="B250" s="244" t="s">
        <v>176</v>
      </c>
      <c r="C250" s="256" t="s">
        <v>122</v>
      </c>
      <c r="D250" s="244" t="s">
        <v>122</v>
      </c>
      <c r="E250" s="244" t="s">
        <v>123</v>
      </c>
      <c r="F250" s="256" t="s">
        <v>124</v>
      </c>
      <c r="G250" s="246">
        <v>825029.34641</v>
      </c>
      <c r="H250" s="246">
        <f>H251+H445</f>
        <v>229.2</v>
      </c>
      <c r="I250" s="293">
        <f t="shared" si="57"/>
        <v>2.778082997863431E-4</v>
      </c>
      <c r="J250" s="177">
        <v>827428.34641</v>
      </c>
      <c r="K250" s="187">
        <f>G250-J250</f>
        <v>-2399</v>
      </c>
    </row>
    <row r="251" spans="1:11" x14ac:dyDescent="0.2">
      <c r="A251" s="3" t="s">
        <v>177</v>
      </c>
      <c r="B251" s="247" t="s">
        <v>176</v>
      </c>
      <c r="C251" s="255" t="s">
        <v>178</v>
      </c>
      <c r="D251" s="247" t="s">
        <v>122</v>
      </c>
      <c r="E251" s="247" t="s">
        <v>123</v>
      </c>
      <c r="F251" s="255" t="s">
        <v>124</v>
      </c>
      <c r="G251" s="194">
        <v>820493.34641</v>
      </c>
      <c r="H251" s="194">
        <f>H252+H322+H394+H409+H416</f>
        <v>229.2</v>
      </c>
      <c r="I251" s="294">
        <f t="shared" si="57"/>
        <v>2.7934412997112701E-4</v>
      </c>
    </row>
    <row r="252" spans="1:11" x14ac:dyDescent="0.2">
      <c r="A252" s="33" t="s">
        <v>179</v>
      </c>
      <c r="B252" s="249" t="s">
        <v>176</v>
      </c>
      <c r="C252" s="250" t="s">
        <v>178</v>
      </c>
      <c r="D252" s="249" t="s">
        <v>74</v>
      </c>
      <c r="E252" s="249" t="s">
        <v>123</v>
      </c>
      <c r="F252" s="250" t="s">
        <v>124</v>
      </c>
      <c r="G252" s="192">
        <v>261284.05168</v>
      </c>
      <c r="H252" s="192">
        <f>H253+H314</f>
        <v>0</v>
      </c>
      <c r="I252" s="294">
        <f t="shared" si="57"/>
        <v>0</v>
      </c>
      <c r="K252" s="187"/>
    </row>
    <row r="253" spans="1:11" ht="21" x14ac:dyDescent="0.2">
      <c r="A253" s="3" t="s">
        <v>623</v>
      </c>
      <c r="B253" s="247" t="s">
        <v>176</v>
      </c>
      <c r="C253" s="255" t="s">
        <v>178</v>
      </c>
      <c r="D253" s="247" t="s">
        <v>74</v>
      </c>
      <c r="E253" s="247" t="s">
        <v>180</v>
      </c>
      <c r="F253" s="255"/>
      <c r="G253" s="194">
        <v>260903.05168</v>
      </c>
      <c r="H253" s="194">
        <f>H254</f>
        <v>0</v>
      </c>
      <c r="I253" s="294">
        <f t="shared" si="57"/>
        <v>0</v>
      </c>
      <c r="K253" s="187"/>
    </row>
    <row r="254" spans="1:11" x14ac:dyDescent="0.2">
      <c r="A254" s="1" t="s">
        <v>181</v>
      </c>
      <c r="B254" s="8" t="s">
        <v>176</v>
      </c>
      <c r="C254" s="251" t="s">
        <v>178</v>
      </c>
      <c r="D254" s="8" t="s">
        <v>74</v>
      </c>
      <c r="E254" s="8" t="s">
        <v>182</v>
      </c>
      <c r="F254" s="251" t="s">
        <v>124</v>
      </c>
      <c r="G254" s="193">
        <v>260903.05168</v>
      </c>
      <c r="H254" s="193">
        <f>H255+H286+H259</f>
        <v>0</v>
      </c>
      <c r="I254" s="294">
        <f t="shared" si="57"/>
        <v>0</v>
      </c>
    </row>
    <row r="255" spans="1:11" ht="33.75" x14ac:dyDescent="0.2">
      <c r="A255" s="11" t="s">
        <v>397</v>
      </c>
      <c r="B255" s="8" t="s">
        <v>176</v>
      </c>
      <c r="C255" s="251" t="s">
        <v>178</v>
      </c>
      <c r="D255" s="8" t="s">
        <v>74</v>
      </c>
      <c r="E255" s="8" t="s">
        <v>183</v>
      </c>
      <c r="F255" s="251"/>
      <c r="G255" s="193">
        <v>13961.05168</v>
      </c>
      <c r="H255" s="193">
        <f>H256+H307+H263+H273</f>
        <v>0</v>
      </c>
      <c r="I255" s="294">
        <f t="shared" si="57"/>
        <v>0</v>
      </c>
    </row>
    <row r="256" spans="1:11" ht="22.5" x14ac:dyDescent="0.2">
      <c r="A256" s="1" t="s">
        <v>78</v>
      </c>
      <c r="B256" s="8" t="s">
        <v>176</v>
      </c>
      <c r="C256" s="251" t="s">
        <v>178</v>
      </c>
      <c r="D256" s="8" t="s">
        <v>74</v>
      </c>
      <c r="E256" s="8" t="s">
        <v>183</v>
      </c>
      <c r="F256" s="251" t="s">
        <v>79</v>
      </c>
      <c r="G256" s="193">
        <v>10965.079680000001</v>
      </c>
      <c r="H256" s="193">
        <f t="shared" ref="G256:H257" si="60">H257</f>
        <v>0</v>
      </c>
      <c r="I256" s="294">
        <f t="shared" si="57"/>
        <v>0</v>
      </c>
    </row>
    <row r="257" spans="1:9" x14ac:dyDescent="0.2">
      <c r="A257" s="1" t="s">
        <v>80</v>
      </c>
      <c r="B257" s="8" t="s">
        <v>176</v>
      </c>
      <c r="C257" s="251" t="s">
        <v>178</v>
      </c>
      <c r="D257" s="8" t="s">
        <v>74</v>
      </c>
      <c r="E257" s="8" t="s">
        <v>183</v>
      </c>
      <c r="F257" s="251" t="s">
        <v>81</v>
      </c>
      <c r="G257" s="193">
        <v>10965.079680000001</v>
      </c>
      <c r="H257" s="193">
        <f t="shared" si="60"/>
        <v>0</v>
      </c>
      <c r="I257" s="294">
        <f t="shared" si="57"/>
        <v>0</v>
      </c>
    </row>
    <row r="258" spans="1:9" ht="33.75" x14ac:dyDescent="0.2">
      <c r="A258" s="1" t="s">
        <v>82</v>
      </c>
      <c r="B258" s="8" t="s">
        <v>176</v>
      </c>
      <c r="C258" s="251" t="s">
        <v>178</v>
      </c>
      <c r="D258" s="8" t="s">
        <v>74</v>
      </c>
      <c r="E258" s="8" t="s">
        <v>183</v>
      </c>
      <c r="F258" s="251" t="s">
        <v>83</v>
      </c>
      <c r="G258" s="193">
        <v>10965.079680000001</v>
      </c>
      <c r="H258" s="252"/>
      <c r="I258" s="294">
        <f t="shared" si="57"/>
        <v>0</v>
      </c>
    </row>
    <row r="259" spans="1:9" ht="22.5" x14ac:dyDescent="0.2">
      <c r="A259" s="1" t="s">
        <v>675</v>
      </c>
      <c r="B259" s="8" t="s">
        <v>176</v>
      </c>
      <c r="C259" s="251" t="s">
        <v>178</v>
      </c>
      <c r="D259" s="8" t="s">
        <v>74</v>
      </c>
      <c r="E259" s="8" t="s">
        <v>674</v>
      </c>
      <c r="F259" s="251"/>
      <c r="G259" s="193">
        <v>0</v>
      </c>
      <c r="H259" s="193">
        <f t="shared" ref="G259:H261" si="61">H260</f>
        <v>0</v>
      </c>
      <c r="I259" s="294" t="e">
        <f t="shared" si="57"/>
        <v>#DIV/0!</v>
      </c>
    </row>
    <row r="260" spans="1:9" ht="22.5" x14ac:dyDescent="0.2">
      <c r="A260" s="1" t="s">
        <v>78</v>
      </c>
      <c r="B260" s="8" t="s">
        <v>176</v>
      </c>
      <c r="C260" s="251" t="s">
        <v>178</v>
      </c>
      <c r="D260" s="8" t="s">
        <v>74</v>
      </c>
      <c r="E260" s="8" t="s">
        <v>674</v>
      </c>
      <c r="F260" s="251">
        <v>600</v>
      </c>
      <c r="G260" s="193">
        <v>0</v>
      </c>
      <c r="H260" s="193">
        <f t="shared" si="61"/>
        <v>0</v>
      </c>
      <c r="I260" s="294" t="e">
        <f t="shared" si="57"/>
        <v>#DIV/0!</v>
      </c>
    </row>
    <row r="261" spans="1:9" x14ac:dyDescent="0.2">
      <c r="A261" s="1" t="s">
        <v>80</v>
      </c>
      <c r="B261" s="8" t="s">
        <v>176</v>
      </c>
      <c r="C261" s="251" t="s">
        <v>178</v>
      </c>
      <c r="D261" s="8" t="s">
        <v>74</v>
      </c>
      <c r="E261" s="8" t="s">
        <v>674</v>
      </c>
      <c r="F261" s="251">
        <v>610</v>
      </c>
      <c r="G261" s="193">
        <v>0</v>
      </c>
      <c r="H261" s="193">
        <f t="shared" si="61"/>
        <v>0</v>
      </c>
      <c r="I261" s="294" t="e">
        <f t="shared" si="57"/>
        <v>#DIV/0!</v>
      </c>
    </row>
    <row r="262" spans="1:9" ht="33.75" x14ac:dyDescent="0.2">
      <c r="A262" s="1" t="s">
        <v>82</v>
      </c>
      <c r="B262" s="8" t="s">
        <v>176</v>
      </c>
      <c r="C262" s="251" t="s">
        <v>178</v>
      </c>
      <c r="D262" s="8" t="s">
        <v>74</v>
      </c>
      <c r="E262" s="8" t="s">
        <v>674</v>
      </c>
      <c r="F262" s="251">
        <v>611</v>
      </c>
      <c r="G262" s="193"/>
      <c r="H262" s="252"/>
      <c r="I262" s="294" t="e">
        <f t="shared" si="57"/>
        <v>#DIV/0!</v>
      </c>
    </row>
    <row r="263" spans="1:9" ht="33.75" x14ac:dyDescent="0.2">
      <c r="A263" s="5" t="s">
        <v>486</v>
      </c>
      <c r="B263" s="8" t="s">
        <v>176</v>
      </c>
      <c r="C263" s="251" t="s">
        <v>178</v>
      </c>
      <c r="D263" s="8" t="s">
        <v>74</v>
      </c>
      <c r="E263" s="8" t="s">
        <v>514</v>
      </c>
      <c r="F263" s="251"/>
      <c r="G263" s="193">
        <v>1478.1659999999999</v>
      </c>
      <c r="H263" s="193">
        <f>H264+H269</f>
        <v>0</v>
      </c>
      <c r="I263" s="294">
        <f t="shared" si="57"/>
        <v>0</v>
      </c>
    </row>
    <row r="264" spans="1:9" x14ac:dyDescent="0.2">
      <c r="A264" s="1" t="s">
        <v>376</v>
      </c>
      <c r="B264" s="8" t="s">
        <v>176</v>
      </c>
      <c r="C264" s="251" t="s">
        <v>178</v>
      </c>
      <c r="D264" s="8" t="s">
        <v>74</v>
      </c>
      <c r="E264" s="8" t="s">
        <v>514</v>
      </c>
      <c r="F264" s="251" t="s">
        <v>96</v>
      </c>
      <c r="G264" s="193">
        <v>1450.6849999999999</v>
      </c>
      <c r="H264" s="193">
        <f t="shared" ref="G264:H264" si="62">H265</f>
        <v>0</v>
      </c>
      <c r="I264" s="294">
        <f t="shared" si="57"/>
        <v>0</v>
      </c>
    </row>
    <row r="265" spans="1:9" ht="22.5" x14ac:dyDescent="0.2">
      <c r="A265" s="1" t="s">
        <v>97</v>
      </c>
      <c r="B265" s="8" t="s">
        <v>176</v>
      </c>
      <c r="C265" s="251" t="s">
        <v>178</v>
      </c>
      <c r="D265" s="8" t="s">
        <v>74</v>
      </c>
      <c r="E265" s="8" t="s">
        <v>514</v>
      </c>
      <c r="F265" s="251" t="s">
        <v>98</v>
      </c>
      <c r="G265" s="193">
        <v>1450.6849999999999</v>
      </c>
      <c r="H265" s="193">
        <f t="shared" ref="G265:H265" si="63">H266+H267+H268</f>
        <v>0</v>
      </c>
      <c r="I265" s="294">
        <f t="shared" si="57"/>
        <v>0</v>
      </c>
    </row>
    <row r="266" spans="1:9" x14ac:dyDescent="0.2">
      <c r="A266" s="11" t="s">
        <v>111</v>
      </c>
      <c r="B266" s="8" t="s">
        <v>176</v>
      </c>
      <c r="C266" s="251" t="s">
        <v>178</v>
      </c>
      <c r="D266" s="8" t="s">
        <v>74</v>
      </c>
      <c r="E266" s="8" t="s">
        <v>514</v>
      </c>
      <c r="F266" s="251">
        <v>242</v>
      </c>
      <c r="G266" s="193">
        <v>10</v>
      </c>
      <c r="H266" s="252"/>
      <c r="I266" s="294">
        <f t="shared" si="57"/>
        <v>0</v>
      </c>
    </row>
    <row r="267" spans="1:9" x14ac:dyDescent="0.2">
      <c r="A267" s="11" t="s">
        <v>393</v>
      </c>
      <c r="B267" s="8" t="s">
        <v>176</v>
      </c>
      <c r="C267" s="251" t="s">
        <v>178</v>
      </c>
      <c r="D267" s="8" t="s">
        <v>74</v>
      </c>
      <c r="E267" s="8" t="s">
        <v>514</v>
      </c>
      <c r="F267" s="251" t="s">
        <v>100</v>
      </c>
      <c r="G267" s="193">
        <v>1404.8579999999999</v>
      </c>
      <c r="H267" s="252"/>
      <c r="I267" s="294">
        <f t="shared" si="57"/>
        <v>0</v>
      </c>
    </row>
    <row r="268" spans="1:9" x14ac:dyDescent="0.2">
      <c r="A268" s="11" t="s">
        <v>549</v>
      </c>
      <c r="B268" s="8" t="s">
        <v>176</v>
      </c>
      <c r="C268" s="251" t="s">
        <v>178</v>
      </c>
      <c r="D268" s="8" t="s">
        <v>74</v>
      </c>
      <c r="E268" s="8" t="s">
        <v>514</v>
      </c>
      <c r="F268" s="251">
        <v>247</v>
      </c>
      <c r="G268" s="193">
        <v>35.826999999999998</v>
      </c>
      <c r="H268" s="252"/>
      <c r="I268" s="294">
        <f t="shared" si="57"/>
        <v>0</v>
      </c>
    </row>
    <row r="269" spans="1:9" x14ac:dyDescent="0.2">
      <c r="A269" s="11" t="s">
        <v>112</v>
      </c>
      <c r="B269" s="8" t="s">
        <v>176</v>
      </c>
      <c r="C269" s="251" t="s">
        <v>178</v>
      </c>
      <c r="D269" s="8" t="s">
        <v>74</v>
      </c>
      <c r="E269" s="8" t="s">
        <v>514</v>
      </c>
      <c r="F269" s="251" t="s">
        <v>171</v>
      </c>
      <c r="G269" s="193">
        <v>27.481000000000002</v>
      </c>
      <c r="H269" s="193">
        <f t="shared" ref="G269:H269" si="64">H270</f>
        <v>0</v>
      </c>
      <c r="I269" s="294">
        <f t="shared" si="57"/>
        <v>0</v>
      </c>
    </row>
    <row r="270" spans="1:9" x14ac:dyDescent="0.2">
      <c r="A270" s="11" t="s">
        <v>113</v>
      </c>
      <c r="B270" s="8" t="s">
        <v>176</v>
      </c>
      <c r="C270" s="251" t="s">
        <v>178</v>
      </c>
      <c r="D270" s="8" t="s">
        <v>74</v>
      </c>
      <c r="E270" s="8" t="s">
        <v>514</v>
      </c>
      <c r="F270" s="251" t="s">
        <v>114</v>
      </c>
      <c r="G270" s="193">
        <v>27.481000000000002</v>
      </c>
      <c r="H270" s="193">
        <f t="shared" ref="G270:H270" si="65">H271+H272</f>
        <v>0</v>
      </c>
      <c r="I270" s="294">
        <f t="shared" si="57"/>
        <v>0</v>
      </c>
    </row>
    <row r="271" spans="1:9" x14ac:dyDescent="0.2">
      <c r="A271" s="28" t="s">
        <v>115</v>
      </c>
      <c r="B271" s="8" t="s">
        <v>176</v>
      </c>
      <c r="C271" s="251" t="s">
        <v>178</v>
      </c>
      <c r="D271" s="8" t="s">
        <v>74</v>
      </c>
      <c r="E271" s="8" t="s">
        <v>514</v>
      </c>
      <c r="F271" s="251" t="s">
        <v>116</v>
      </c>
      <c r="G271" s="193">
        <v>2.4809999999999999</v>
      </c>
      <c r="H271" s="252"/>
      <c r="I271" s="294">
        <f t="shared" si="57"/>
        <v>0</v>
      </c>
    </row>
    <row r="272" spans="1:9" x14ac:dyDescent="0.2">
      <c r="A272" s="11" t="s">
        <v>370</v>
      </c>
      <c r="B272" s="8" t="s">
        <v>176</v>
      </c>
      <c r="C272" s="251" t="s">
        <v>178</v>
      </c>
      <c r="D272" s="8" t="s">
        <v>74</v>
      </c>
      <c r="E272" s="8" t="s">
        <v>514</v>
      </c>
      <c r="F272" s="251">
        <v>853</v>
      </c>
      <c r="G272" s="193">
        <v>25</v>
      </c>
      <c r="H272" s="252"/>
      <c r="I272" s="294">
        <f t="shared" si="57"/>
        <v>0</v>
      </c>
    </row>
    <row r="273" spans="1:9" ht="33.75" x14ac:dyDescent="0.2">
      <c r="A273" s="5" t="s">
        <v>487</v>
      </c>
      <c r="B273" s="8" t="s">
        <v>176</v>
      </c>
      <c r="C273" s="251" t="s">
        <v>178</v>
      </c>
      <c r="D273" s="8" t="s">
        <v>74</v>
      </c>
      <c r="E273" s="8" t="s">
        <v>515</v>
      </c>
      <c r="F273" s="251"/>
      <c r="G273" s="193">
        <v>1517.8059999999998</v>
      </c>
      <c r="H273" s="193">
        <f>H274+H280</f>
        <v>0</v>
      </c>
      <c r="I273" s="294">
        <f t="shared" si="57"/>
        <v>0</v>
      </c>
    </row>
    <row r="274" spans="1:9" x14ac:dyDescent="0.2">
      <c r="A274" s="1" t="s">
        <v>376</v>
      </c>
      <c r="B274" s="8" t="s">
        <v>176</v>
      </c>
      <c r="C274" s="251" t="s">
        <v>178</v>
      </c>
      <c r="D274" s="8" t="s">
        <v>74</v>
      </c>
      <c r="E274" s="8" t="s">
        <v>515</v>
      </c>
      <c r="F274" s="251" t="s">
        <v>96</v>
      </c>
      <c r="G274" s="193">
        <v>1467.2549999999999</v>
      </c>
      <c r="H274" s="193">
        <f t="shared" ref="G274:H274" si="66">H275</f>
        <v>0</v>
      </c>
      <c r="I274" s="294">
        <f t="shared" si="57"/>
        <v>0</v>
      </c>
    </row>
    <row r="275" spans="1:9" ht="22.5" x14ac:dyDescent="0.2">
      <c r="A275" s="1" t="s">
        <v>97</v>
      </c>
      <c r="B275" s="8" t="s">
        <v>176</v>
      </c>
      <c r="C275" s="251" t="s">
        <v>178</v>
      </c>
      <c r="D275" s="8" t="s">
        <v>74</v>
      </c>
      <c r="E275" s="8" t="s">
        <v>515</v>
      </c>
      <c r="F275" s="251" t="s">
        <v>98</v>
      </c>
      <c r="G275" s="193">
        <v>1467.2549999999999</v>
      </c>
      <c r="H275" s="193">
        <f>H276+H278+H279+H277</f>
        <v>0</v>
      </c>
      <c r="I275" s="294">
        <f t="shared" si="57"/>
        <v>0</v>
      </c>
    </row>
    <row r="276" spans="1:9" x14ac:dyDescent="0.2">
      <c r="A276" s="11" t="s">
        <v>111</v>
      </c>
      <c r="B276" s="8" t="s">
        <v>176</v>
      </c>
      <c r="C276" s="251" t="s">
        <v>178</v>
      </c>
      <c r="D276" s="8" t="s">
        <v>74</v>
      </c>
      <c r="E276" s="8" t="s">
        <v>515</v>
      </c>
      <c r="F276" s="251">
        <v>242</v>
      </c>
      <c r="G276" s="193">
        <v>18</v>
      </c>
      <c r="H276" s="252"/>
      <c r="I276" s="294">
        <f t="shared" si="57"/>
        <v>0</v>
      </c>
    </row>
    <row r="277" spans="1:9" ht="22.5" x14ac:dyDescent="0.2">
      <c r="A277" s="11" t="s">
        <v>477</v>
      </c>
      <c r="B277" s="8" t="s">
        <v>176</v>
      </c>
      <c r="C277" s="251" t="s">
        <v>178</v>
      </c>
      <c r="D277" s="8" t="s">
        <v>74</v>
      </c>
      <c r="E277" s="8" t="s">
        <v>515</v>
      </c>
      <c r="F277" s="251">
        <v>243</v>
      </c>
      <c r="G277" s="193"/>
      <c r="H277" s="263"/>
      <c r="I277" s="294" t="e">
        <f t="shared" si="57"/>
        <v>#DIV/0!</v>
      </c>
    </row>
    <row r="278" spans="1:9" x14ac:dyDescent="0.2">
      <c r="A278" s="11" t="s">
        <v>393</v>
      </c>
      <c r="B278" s="8" t="s">
        <v>176</v>
      </c>
      <c r="C278" s="251" t="s">
        <v>178</v>
      </c>
      <c r="D278" s="8" t="s">
        <v>74</v>
      </c>
      <c r="E278" s="8" t="s">
        <v>515</v>
      </c>
      <c r="F278" s="251" t="s">
        <v>100</v>
      </c>
      <c r="G278" s="193">
        <v>1401.4849999999999</v>
      </c>
      <c r="H278" s="252"/>
      <c r="I278" s="294">
        <f t="shared" si="57"/>
        <v>0</v>
      </c>
    </row>
    <row r="279" spans="1:9" x14ac:dyDescent="0.2">
      <c r="A279" s="11" t="s">
        <v>549</v>
      </c>
      <c r="B279" s="8" t="s">
        <v>176</v>
      </c>
      <c r="C279" s="251" t="s">
        <v>178</v>
      </c>
      <c r="D279" s="8" t="s">
        <v>74</v>
      </c>
      <c r="E279" s="8" t="s">
        <v>515</v>
      </c>
      <c r="F279" s="251">
        <v>247</v>
      </c>
      <c r="G279" s="193">
        <v>47.77</v>
      </c>
      <c r="H279" s="252"/>
      <c r="I279" s="294">
        <f t="shared" si="57"/>
        <v>0</v>
      </c>
    </row>
    <row r="280" spans="1:9" x14ac:dyDescent="0.2">
      <c r="A280" s="11" t="s">
        <v>112</v>
      </c>
      <c r="B280" s="8" t="s">
        <v>176</v>
      </c>
      <c r="C280" s="251" t="s">
        <v>178</v>
      </c>
      <c r="D280" s="8" t="s">
        <v>74</v>
      </c>
      <c r="E280" s="8" t="s">
        <v>515</v>
      </c>
      <c r="F280" s="251">
        <v>800</v>
      </c>
      <c r="G280" s="193">
        <v>50.551000000000002</v>
      </c>
      <c r="H280" s="193">
        <f>H283+H281</f>
        <v>0</v>
      </c>
      <c r="I280" s="294">
        <f t="shared" si="57"/>
        <v>0</v>
      </c>
    </row>
    <row r="281" spans="1:9" x14ac:dyDescent="0.2">
      <c r="A281" s="11" t="s">
        <v>478</v>
      </c>
      <c r="B281" s="8" t="s">
        <v>176</v>
      </c>
      <c r="C281" s="251" t="s">
        <v>178</v>
      </c>
      <c r="D281" s="8" t="s">
        <v>74</v>
      </c>
      <c r="E281" s="8" t="s">
        <v>515</v>
      </c>
      <c r="F281" s="251">
        <v>830</v>
      </c>
      <c r="G281" s="193">
        <v>0</v>
      </c>
      <c r="H281" s="193">
        <f>H282</f>
        <v>0</v>
      </c>
      <c r="I281" s="294" t="e">
        <f t="shared" si="57"/>
        <v>#DIV/0!</v>
      </c>
    </row>
    <row r="282" spans="1:9" ht="22.5" x14ac:dyDescent="0.2">
      <c r="A282" s="11" t="s">
        <v>479</v>
      </c>
      <c r="B282" s="8" t="s">
        <v>176</v>
      </c>
      <c r="C282" s="251" t="s">
        <v>178</v>
      </c>
      <c r="D282" s="8" t="s">
        <v>74</v>
      </c>
      <c r="E282" s="8" t="s">
        <v>515</v>
      </c>
      <c r="F282" s="251">
        <v>831</v>
      </c>
      <c r="G282" s="193"/>
      <c r="H282" s="252"/>
      <c r="I282" s="294" t="e">
        <f t="shared" si="57"/>
        <v>#DIV/0!</v>
      </c>
    </row>
    <row r="283" spans="1:9" x14ac:dyDescent="0.2">
      <c r="A283" s="11" t="s">
        <v>113</v>
      </c>
      <c r="B283" s="8" t="s">
        <v>176</v>
      </c>
      <c r="C283" s="251" t="s">
        <v>178</v>
      </c>
      <c r="D283" s="8" t="s">
        <v>74</v>
      </c>
      <c r="E283" s="8" t="s">
        <v>515</v>
      </c>
      <c r="F283" s="251" t="s">
        <v>114</v>
      </c>
      <c r="G283" s="193">
        <v>50.551000000000002</v>
      </c>
      <c r="H283" s="193">
        <f t="shared" ref="G283:H283" si="67">H284+H285</f>
        <v>0</v>
      </c>
      <c r="I283" s="294">
        <f t="shared" si="57"/>
        <v>0</v>
      </c>
    </row>
    <row r="284" spans="1:9" x14ac:dyDescent="0.2">
      <c r="A284" s="28" t="s">
        <v>115</v>
      </c>
      <c r="B284" s="8" t="s">
        <v>176</v>
      </c>
      <c r="C284" s="251" t="s">
        <v>178</v>
      </c>
      <c r="D284" s="8" t="s">
        <v>74</v>
      </c>
      <c r="E284" s="8" t="s">
        <v>515</v>
      </c>
      <c r="F284" s="251" t="s">
        <v>116</v>
      </c>
      <c r="G284" s="193">
        <v>10.551</v>
      </c>
      <c r="H284" s="252"/>
      <c r="I284" s="294">
        <f t="shared" si="57"/>
        <v>0</v>
      </c>
    </row>
    <row r="285" spans="1:9" x14ac:dyDescent="0.2">
      <c r="A285" s="11" t="s">
        <v>370</v>
      </c>
      <c r="B285" s="8" t="s">
        <v>176</v>
      </c>
      <c r="C285" s="251" t="s">
        <v>178</v>
      </c>
      <c r="D285" s="8" t="s">
        <v>74</v>
      </c>
      <c r="E285" s="8" t="s">
        <v>515</v>
      </c>
      <c r="F285" s="251">
        <v>853</v>
      </c>
      <c r="G285" s="193">
        <v>40</v>
      </c>
      <c r="H285" s="252"/>
      <c r="I285" s="294">
        <f t="shared" si="57"/>
        <v>0</v>
      </c>
    </row>
    <row r="286" spans="1:9" x14ac:dyDescent="0.2">
      <c r="A286" s="11" t="s">
        <v>379</v>
      </c>
      <c r="B286" s="8" t="s">
        <v>176</v>
      </c>
      <c r="C286" s="251" t="s">
        <v>178</v>
      </c>
      <c r="D286" s="8" t="s">
        <v>74</v>
      </c>
      <c r="E286" s="8" t="s">
        <v>184</v>
      </c>
      <c r="F286" s="251"/>
      <c r="G286" s="193">
        <v>246942</v>
      </c>
      <c r="H286" s="193">
        <f>H287+H291+H299</f>
        <v>0</v>
      </c>
      <c r="I286" s="294">
        <f t="shared" ref="I286:I350" si="68">H286/G286*1</f>
        <v>0</v>
      </c>
    </row>
    <row r="287" spans="1:9" ht="33.75" x14ac:dyDescent="0.2">
      <c r="A287" s="5" t="s">
        <v>397</v>
      </c>
      <c r="B287" s="8" t="s">
        <v>176</v>
      </c>
      <c r="C287" s="251" t="s">
        <v>178</v>
      </c>
      <c r="D287" s="8" t="s">
        <v>74</v>
      </c>
      <c r="E287" s="8" t="s">
        <v>184</v>
      </c>
      <c r="F287" s="251" t="s">
        <v>124</v>
      </c>
      <c r="G287" s="193">
        <v>216220.79999999999</v>
      </c>
      <c r="H287" s="193">
        <f>H288</f>
        <v>0</v>
      </c>
      <c r="I287" s="294">
        <f t="shared" si="68"/>
        <v>0</v>
      </c>
    </row>
    <row r="288" spans="1:9" ht="22.5" x14ac:dyDescent="0.2">
      <c r="A288" s="1" t="s">
        <v>78</v>
      </c>
      <c r="B288" s="8" t="s">
        <v>176</v>
      </c>
      <c r="C288" s="251" t="s">
        <v>178</v>
      </c>
      <c r="D288" s="8" t="s">
        <v>74</v>
      </c>
      <c r="E288" s="8" t="s">
        <v>184</v>
      </c>
      <c r="F288" s="251" t="s">
        <v>79</v>
      </c>
      <c r="G288" s="193">
        <v>216220.79999999999</v>
      </c>
      <c r="H288" s="193">
        <f t="shared" ref="G288:H289" si="69">H289</f>
        <v>0</v>
      </c>
      <c r="I288" s="294">
        <f t="shared" si="68"/>
        <v>0</v>
      </c>
    </row>
    <row r="289" spans="1:9" x14ac:dyDescent="0.2">
      <c r="A289" s="1" t="s">
        <v>80</v>
      </c>
      <c r="B289" s="8" t="s">
        <v>176</v>
      </c>
      <c r="C289" s="251" t="s">
        <v>178</v>
      </c>
      <c r="D289" s="8" t="s">
        <v>74</v>
      </c>
      <c r="E289" s="8" t="s">
        <v>184</v>
      </c>
      <c r="F289" s="251" t="s">
        <v>81</v>
      </c>
      <c r="G289" s="193">
        <v>216220.79999999999</v>
      </c>
      <c r="H289" s="193">
        <f t="shared" si="69"/>
        <v>0</v>
      </c>
      <c r="I289" s="294">
        <f t="shared" si="68"/>
        <v>0</v>
      </c>
    </row>
    <row r="290" spans="1:9" ht="33.75" x14ac:dyDescent="0.2">
      <c r="A290" s="1" t="s">
        <v>82</v>
      </c>
      <c r="B290" s="8" t="s">
        <v>176</v>
      </c>
      <c r="C290" s="251" t="s">
        <v>178</v>
      </c>
      <c r="D290" s="8" t="s">
        <v>74</v>
      </c>
      <c r="E290" s="8" t="s">
        <v>184</v>
      </c>
      <c r="F290" s="251" t="s">
        <v>83</v>
      </c>
      <c r="G290" s="193">
        <v>216220.79999999999</v>
      </c>
      <c r="H290" s="252"/>
      <c r="I290" s="294">
        <f t="shared" si="68"/>
        <v>0</v>
      </c>
    </row>
    <row r="291" spans="1:9" ht="33.75" x14ac:dyDescent="0.2">
      <c r="A291" s="5" t="s">
        <v>488</v>
      </c>
      <c r="B291" s="8" t="s">
        <v>176</v>
      </c>
      <c r="C291" s="251" t="s">
        <v>178</v>
      </c>
      <c r="D291" s="8" t="s">
        <v>74</v>
      </c>
      <c r="E291" s="8" t="s">
        <v>516</v>
      </c>
      <c r="F291" s="251"/>
      <c r="G291" s="193">
        <v>14030.6</v>
      </c>
      <c r="H291" s="193">
        <f>H292+H296</f>
        <v>0</v>
      </c>
      <c r="I291" s="294">
        <f t="shared" si="68"/>
        <v>0</v>
      </c>
    </row>
    <row r="292" spans="1:9" ht="33.75" x14ac:dyDescent="0.2">
      <c r="A292" s="1" t="s">
        <v>87</v>
      </c>
      <c r="B292" s="8" t="s">
        <v>176</v>
      </c>
      <c r="C292" s="251" t="s">
        <v>178</v>
      </c>
      <c r="D292" s="8" t="s">
        <v>74</v>
      </c>
      <c r="E292" s="8" t="s">
        <v>516</v>
      </c>
      <c r="F292" s="251" t="s">
        <v>88</v>
      </c>
      <c r="G292" s="193">
        <v>14005.6</v>
      </c>
      <c r="H292" s="193">
        <f t="shared" ref="G292:H292" si="70">H293</f>
        <v>0</v>
      </c>
      <c r="I292" s="294">
        <f t="shared" si="68"/>
        <v>0</v>
      </c>
    </row>
    <row r="293" spans="1:9" x14ac:dyDescent="0.2">
      <c r="A293" s="1" t="s">
        <v>89</v>
      </c>
      <c r="B293" s="8" t="s">
        <v>176</v>
      </c>
      <c r="C293" s="251" t="s">
        <v>178</v>
      </c>
      <c r="D293" s="8" t="s">
        <v>74</v>
      </c>
      <c r="E293" s="8" t="s">
        <v>516</v>
      </c>
      <c r="F293" s="251">
        <v>110</v>
      </c>
      <c r="G293" s="193">
        <v>14005.6</v>
      </c>
      <c r="H293" s="193">
        <f>H294+H295</f>
        <v>0</v>
      </c>
      <c r="I293" s="294">
        <f t="shared" si="68"/>
        <v>0</v>
      </c>
    </row>
    <row r="294" spans="1:9" x14ac:dyDescent="0.2">
      <c r="A294" s="1" t="s">
        <v>90</v>
      </c>
      <c r="B294" s="8" t="s">
        <v>176</v>
      </c>
      <c r="C294" s="251" t="s">
        <v>178</v>
      </c>
      <c r="D294" s="8" t="s">
        <v>74</v>
      </c>
      <c r="E294" s="8" t="s">
        <v>516</v>
      </c>
      <c r="F294" s="251">
        <v>111</v>
      </c>
      <c r="G294" s="193">
        <v>10757</v>
      </c>
      <c r="H294" s="252"/>
      <c r="I294" s="294">
        <f t="shared" si="68"/>
        <v>0</v>
      </c>
    </row>
    <row r="295" spans="1:9" ht="22.5" x14ac:dyDescent="0.2">
      <c r="A295" s="5" t="s">
        <v>91</v>
      </c>
      <c r="B295" s="8" t="s">
        <v>176</v>
      </c>
      <c r="C295" s="251" t="s">
        <v>178</v>
      </c>
      <c r="D295" s="8" t="s">
        <v>74</v>
      </c>
      <c r="E295" s="8" t="s">
        <v>516</v>
      </c>
      <c r="F295" s="251">
        <v>119</v>
      </c>
      <c r="G295" s="193">
        <v>3248.6</v>
      </c>
      <c r="H295" s="252"/>
      <c r="I295" s="294">
        <f t="shared" si="68"/>
        <v>0</v>
      </c>
    </row>
    <row r="296" spans="1:9" x14ac:dyDescent="0.2">
      <c r="A296" s="1" t="s">
        <v>376</v>
      </c>
      <c r="B296" s="8" t="s">
        <v>176</v>
      </c>
      <c r="C296" s="251" t="s">
        <v>178</v>
      </c>
      <c r="D296" s="8" t="s">
        <v>74</v>
      </c>
      <c r="E296" s="8" t="s">
        <v>516</v>
      </c>
      <c r="F296" s="251" t="s">
        <v>96</v>
      </c>
      <c r="G296" s="193">
        <v>25</v>
      </c>
      <c r="H296" s="193">
        <f t="shared" ref="G296:H296" si="71">H297</f>
        <v>0</v>
      </c>
      <c r="I296" s="294">
        <f t="shared" si="68"/>
        <v>0</v>
      </c>
    </row>
    <row r="297" spans="1:9" ht="22.5" x14ac:dyDescent="0.2">
      <c r="A297" s="1" t="s">
        <v>97</v>
      </c>
      <c r="B297" s="8" t="s">
        <v>176</v>
      </c>
      <c r="C297" s="251" t="s">
        <v>178</v>
      </c>
      <c r="D297" s="8" t="s">
        <v>74</v>
      </c>
      <c r="E297" s="8" t="s">
        <v>516</v>
      </c>
      <c r="F297" s="251" t="s">
        <v>98</v>
      </c>
      <c r="G297" s="193">
        <v>25</v>
      </c>
      <c r="H297" s="193">
        <f>H298</f>
        <v>0</v>
      </c>
      <c r="I297" s="294">
        <f t="shared" si="68"/>
        <v>0</v>
      </c>
    </row>
    <row r="298" spans="1:9" x14ac:dyDescent="0.2">
      <c r="A298" s="11" t="s">
        <v>393</v>
      </c>
      <c r="B298" s="8" t="s">
        <v>176</v>
      </c>
      <c r="C298" s="251" t="s">
        <v>178</v>
      </c>
      <c r="D298" s="8" t="s">
        <v>74</v>
      </c>
      <c r="E298" s="8" t="s">
        <v>516</v>
      </c>
      <c r="F298" s="251" t="s">
        <v>100</v>
      </c>
      <c r="G298" s="193">
        <v>25</v>
      </c>
      <c r="H298" s="264"/>
      <c r="I298" s="294">
        <f t="shared" si="68"/>
        <v>0</v>
      </c>
    </row>
    <row r="299" spans="1:9" ht="33.75" x14ac:dyDescent="0.2">
      <c r="A299" s="5" t="s">
        <v>489</v>
      </c>
      <c r="B299" s="8" t="s">
        <v>176</v>
      </c>
      <c r="C299" s="251" t="s">
        <v>178</v>
      </c>
      <c r="D299" s="8" t="s">
        <v>74</v>
      </c>
      <c r="E299" s="8" t="s">
        <v>517</v>
      </c>
      <c r="F299" s="251"/>
      <c r="G299" s="193">
        <v>16690.599999999999</v>
      </c>
      <c r="H299" s="193">
        <f>H300+H304</f>
        <v>0</v>
      </c>
      <c r="I299" s="294">
        <f t="shared" si="68"/>
        <v>0</v>
      </c>
    </row>
    <row r="300" spans="1:9" ht="33.75" x14ac:dyDescent="0.2">
      <c r="A300" s="1" t="s">
        <v>87</v>
      </c>
      <c r="B300" s="8" t="s">
        <v>176</v>
      </c>
      <c r="C300" s="251" t="s">
        <v>178</v>
      </c>
      <c r="D300" s="8" t="s">
        <v>74</v>
      </c>
      <c r="E300" s="8" t="s">
        <v>517</v>
      </c>
      <c r="F300" s="251" t="s">
        <v>88</v>
      </c>
      <c r="G300" s="193">
        <v>16665.599999999999</v>
      </c>
      <c r="H300" s="193">
        <f t="shared" ref="G300:H300" si="72">H301</f>
        <v>0</v>
      </c>
      <c r="I300" s="294">
        <f t="shared" si="68"/>
        <v>0</v>
      </c>
    </row>
    <row r="301" spans="1:9" x14ac:dyDescent="0.2">
      <c r="A301" s="1" t="s">
        <v>89</v>
      </c>
      <c r="B301" s="8" t="s">
        <v>176</v>
      </c>
      <c r="C301" s="251" t="s">
        <v>178</v>
      </c>
      <c r="D301" s="8" t="s">
        <v>74</v>
      </c>
      <c r="E301" s="8" t="s">
        <v>517</v>
      </c>
      <c r="F301" s="251">
        <v>110</v>
      </c>
      <c r="G301" s="193">
        <v>16665.599999999999</v>
      </c>
      <c r="H301" s="193">
        <f t="shared" ref="G301:H301" si="73">H302+H303</f>
        <v>0</v>
      </c>
      <c r="I301" s="294">
        <f t="shared" si="68"/>
        <v>0</v>
      </c>
    </row>
    <row r="302" spans="1:9" x14ac:dyDescent="0.2">
      <c r="A302" s="1" t="s">
        <v>90</v>
      </c>
      <c r="B302" s="8" t="s">
        <v>176</v>
      </c>
      <c r="C302" s="251" t="s">
        <v>178</v>
      </c>
      <c r="D302" s="8" t="s">
        <v>74</v>
      </c>
      <c r="E302" s="8" t="s">
        <v>517</v>
      </c>
      <c r="F302" s="251">
        <v>111</v>
      </c>
      <c r="G302" s="193">
        <v>12800</v>
      </c>
      <c r="H302" s="252"/>
      <c r="I302" s="294">
        <f t="shared" si="68"/>
        <v>0</v>
      </c>
    </row>
    <row r="303" spans="1:9" ht="22.5" x14ac:dyDescent="0.2">
      <c r="A303" s="5" t="s">
        <v>91</v>
      </c>
      <c r="B303" s="8" t="s">
        <v>176</v>
      </c>
      <c r="C303" s="251" t="s">
        <v>178</v>
      </c>
      <c r="D303" s="8" t="s">
        <v>74</v>
      </c>
      <c r="E303" s="8" t="s">
        <v>517</v>
      </c>
      <c r="F303" s="251">
        <v>119</v>
      </c>
      <c r="G303" s="193">
        <v>3865.6</v>
      </c>
      <c r="H303" s="252"/>
      <c r="I303" s="294">
        <f t="shared" si="68"/>
        <v>0</v>
      </c>
    </row>
    <row r="304" spans="1:9" x14ac:dyDescent="0.2">
      <c r="A304" s="1" t="s">
        <v>376</v>
      </c>
      <c r="B304" s="8" t="s">
        <v>176</v>
      </c>
      <c r="C304" s="251" t="s">
        <v>178</v>
      </c>
      <c r="D304" s="8" t="s">
        <v>74</v>
      </c>
      <c r="E304" s="8" t="s">
        <v>517</v>
      </c>
      <c r="F304" s="251" t="s">
        <v>96</v>
      </c>
      <c r="G304" s="193">
        <v>25</v>
      </c>
      <c r="H304" s="193">
        <f t="shared" ref="G304:H304" si="74">H305</f>
        <v>0</v>
      </c>
      <c r="I304" s="294">
        <f t="shared" si="68"/>
        <v>0</v>
      </c>
    </row>
    <row r="305" spans="1:9" ht="22.5" x14ac:dyDescent="0.2">
      <c r="A305" s="1" t="s">
        <v>97</v>
      </c>
      <c r="B305" s="8" t="s">
        <v>176</v>
      </c>
      <c r="C305" s="251" t="s">
        <v>178</v>
      </c>
      <c r="D305" s="8" t="s">
        <v>74</v>
      </c>
      <c r="E305" s="8" t="s">
        <v>517</v>
      </c>
      <c r="F305" s="251" t="s">
        <v>98</v>
      </c>
      <c r="G305" s="193">
        <v>25</v>
      </c>
      <c r="H305" s="193">
        <f t="shared" ref="G305:H305" si="75">+H306</f>
        <v>0</v>
      </c>
      <c r="I305" s="294">
        <f t="shared" si="68"/>
        <v>0</v>
      </c>
    </row>
    <row r="306" spans="1:9" x14ac:dyDescent="0.2">
      <c r="A306" s="11" t="s">
        <v>393</v>
      </c>
      <c r="B306" s="8" t="s">
        <v>176</v>
      </c>
      <c r="C306" s="251" t="s">
        <v>178</v>
      </c>
      <c r="D306" s="8" t="s">
        <v>74</v>
      </c>
      <c r="E306" s="8" t="s">
        <v>517</v>
      </c>
      <c r="F306" s="251" t="s">
        <v>100</v>
      </c>
      <c r="G306" s="193">
        <v>25</v>
      </c>
      <c r="H306" s="252"/>
      <c r="I306" s="294">
        <f t="shared" si="68"/>
        <v>0</v>
      </c>
    </row>
    <row r="307" spans="1:9" ht="22.5" x14ac:dyDescent="0.2">
      <c r="A307" s="1" t="s">
        <v>582</v>
      </c>
      <c r="B307" s="8" t="s">
        <v>176</v>
      </c>
      <c r="C307" s="251" t="s">
        <v>178</v>
      </c>
      <c r="D307" s="8" t="s">
        <v>74</v>
      </c>
      <c r="E307" s="8" t="s">
        <v>591</v>
      </c>
      <c r="F307" s="251"/>
      <c r="G307" s="193">
        <v>0</v>
      </c>
      <c r="H307" s="193">
        <f>H308+H311</f>
        <v>0</v>
      </c>
      <c r="I307" s="294" t="e">
        <f t="shared" si="68"/>
        <v>#DIV/0!</v>
      </c>
    </row>
    <row r="308" spans="1:9" x14ac:dyDescent="0.2">
      <c r="A308" s="1" t="s">
        <v>376</v>
      </c>
      <c r="B308" s="8" t="s">
        <v>176</v>
      </c>
      <c r="C308" s="251" t="s">
        <v>178</v>
      </c>
      <c r="D308" s="8" t="s">
        <v>74</v>
      </c>
      <c r="E308" s="8" t="s">
        <v>591</v>
      </c>
      <c r="F308" s="251">
        <v>200</v>
      </c>
      <c r="G308" s="193">
        <v>0</v>
      </c>
      <c r="H308" s="193">
        <f t="shared" ref="G308:H309" si="76">H309</f>
        <v>0</v>
      </c>
      <c r="I308" s="294" t="e">
        <f t="shared" si="68"/>
        <v>#DIV/0!</v>
      </c>
    </row>
    <row r="309" spans="1:9" ht="22.5" x14ac:dyDescent="0.2">
      <c r="A309" s="1" t="s">
        <v>97</v>
      </c>
      <c r="B309" s="8" t="s">
        <v>176</v>
      </c>
      <c r="C309" s="251" t="s">
        <v>178</v>
      </c>
      <c r="D309" s="8" t="s">
        <v>74</v>
      </c>
      <c r="E309" s="8" t="s">
        <v>591</v>
      </c>
      <c r="F309" s="251">
        <v>240</v>
      </c>
      <c r="G309" s="193">
        <v>0</v>
      </c>
      <c r="H309" s="193">
        <f t="shared" si="76"/>
        <v>0</v>
      </c>
      <c r="I309" s="294" t="e">
        <f t="shared" si="68"/>
        <v>#DIV/0!</v>
      </c>
    </row>
    <row r="310" spans="1:9" x14ac:dyDescent="0.2">
      <c r="A310" s="11" t="s">
        <v>393</v>
      </c>
      <c r="B310" s="8" t="s">
        <v>176</v>
      </c>
      <c r="C310" s="251" t="s">
        <v>178</v>
      </c>
      <c r="D310" s="8" t="s">
        <v>74</v>
      </c>
      <c r="E310" s="8" t="s">
        <v>591</v>
      </c>
      <c r="F310" s="251">
        <v>244</v>
      </c>
      <c r="G310" s="193"/>
      <c r="H310" s="252"/>
      <c r="I310" s="294" t="e">
        <f t="shared" si="68"/>
        <v>#DIV/0!</v>
      </c>
    </row>
    <row r="311" spans="1:9" ht="22.5" x14ac:dyDescent="0.2">
      <c r="A311" s="1" t="s">
        <v>78</v>
      </c>
      <c r="B311" s="8" t="s">
        <v>176</v>
      </c>
      <c r="C311" s="251" t="s">
        <v>178</v>
      </c>
      <c r="D311" s="8" t="s">
        <v>74</v>
      </c>
      <c r="E311" s="8" t="s">
        <v>591</v>
      </c>
      <c r="F311" s="251">
        <v>600</v>
      </c>
      <c r="G311" s="193">
        <v>0</v>
      </c>
      <c r="H311" s="193">
        <f t="shared" ref="G311:H312" si="77">H312</f>
        <v>0</v>
      </c>
      <c r="I311" s="294" t="e">
        <f t="shared" si="68"/>
        <v>#DIV/0!</v>
      </c>
    </row>
    <row r="312" spans="1:9" x14ac:dyDescent="0.2">
      <c r="A312" s="1" t="s">
        <v>80</v>
      </c>
      <c r="B312" s="8" t="s">
        <v>176</v>
      </c>
      <c r="C312" s="251" t="s">
        <v>178</v>
      </c>
      <c r="D312" s="8" t="s">
        <v>74</v>
      </c>
      <c r="E312" s="8" t="s">
        <v>591</v>
      </c>
      <c r="F312" s="251">
        <v>610</v>
      </c>
      <c r="G312" s="193">
        <v>0</v>
      </c>
      <c r="H312" s="193">
        <f t="shared" si="77"/>
        <v>0</v>
      </c>
      <c r="I312" s="294" t="e">
        <f t="shared" si="68"/>
        <v>#DIV/0!</v>
      </c>
    </row>
    <row r="313" spans="1:9" ht="33.75" x14ac:dyDescent="0.2">
      <c r="A313" s="1" t="s">
        <v>82</v>
      </c>
      <c r="B313" s="8" t="s">
        <v>176</v>
      </c>
      <c r="C313" s="251" t="s">
        <v>178</v>
      </c>
      <c r="D313" s="8" t="s">
        <v>74</v>
      </c>
      <c r="E313" s="8" t="s">
        <v>591</v>
      </c>
      <c r="F313" s="251">
        <v>611</v>
      </c>
      <c r="G313" s="193"/>
      <c r="H313" s="252"/>
      <c r="I313" s="294" t="e">
        <f t="shared" si="68"/>
        <v>#DIV/0!</v>
      </c>
    </row>
    <row r="314" spans="1:9" ht="33.75" x14ac:dyDescent="0.2">
      <c r="A314" s="1" t="s">
        <v>185</v>
      </c>
      <c r="B314" s="8" t="s">
        <v>176</v>
      </c>
      <c r="C314" s="251" t="s">
        <v>178</v>
      </c>
      <c r="D314" s="8" t="s">
        <v>74</v>
      </c>
      <c r="E314" s="8" t="s">
        <v>186</v>
      </c>
      <c r="F314" s="251"/>
      <c r="G314" s="193">
        <v>381</v>
      </c>
      <c r="H314" s="193">
        <f t="shared" ref="G314:H314" si="78">H315</f>
        <v>0</v>
      </c>
      <c r="I314" s="294">
        <f t="shared" si="68"/>
        <v>0</v>
      </c>
    </row>
    <row r="315" spans="1:9" ht="22.5" x14ac:dyDescent="0.2">
      <c r="A315" s="29" t="s">
        <v>384</v>
      </c>
      <c r="B315" s="8" t="s">
        <v>176</v>
      </c>
      <c r="C315" s="251" t="s">
        <v>178</v>
      </c>
      <c r="D315" s="8" t="s">
        <v>74</v>
      </c>
      <c r="E315" s="8" t="s">
        <v>610</v>
      </c>
      <c r="F315" s="251"/>
      <c r="G315" s="193">
        <v>381</v>
      </c>
      <c r="H315" s="193">
        <f t="shared" ref="G315:H315" si="79">H316+H319</f>
        <v>0</v>
      </c>
      <c r="I315" s="294">
        <f t="shared" si="68"/>
        <v>0</v>
      </c>
    </row>
    <row r="316" spans="1:9" ht="33.75" x14ac:dyDescent="0.2">
      <c r="A316" s="1" t="s">
        <v>87</v>
      </c>
      <c r="B316" s="8" t="s">
        <v>176</v>
      </c>
      <c r="C316" s="251" t="s">
        <v>178</v>
      </c>
      <c r="D316" s="8" t="s">
        <v>74</v>
      </c>
      <c r="E316" s="8" t="s">
        <v>610</v>
      </c>
      <c r="F316" s="251">
        <v>100</v>
      </c>
      <c r="G316" s="193">
        <v>50</v>
      </c>
      <c r="H316" s="193">
        <f t="shared" ref="G316:H316" si="80">H318</f>
        <v>0</v>
      </c>
      <c r="I316" s="294">
        <f t="shared" si="68"/>
        <v>0</v>
      </c>
    </row>
    <row r="317" spans="1:9" x14ac:dyDescent="0.2">
      <c r="A317" s="1" t="s">
        <v>89</v>
      </c>
      <c r="B317" s="8" t="s">
        <v>176</v>
      </c>
      <c r="C317" s="251" t="s">
        <v>178</v>
      </c>
      <c r="D317" s="8" t="s">
        <v>74</v>
      </c>
      <c r="E317" s="8" t="s">
        <v>610</v>
      </c>
      <c r="F317" s="251">
        <v>110</v>
      </c>
      <c r="G317" s="193">
        <v>50</v>
      </c>
      <c r="H317" s="193">
        <f t="shared" ref="G317:H317" si="81">H318</f>
        <v>0</v>
      </c>
      <c r="I317" s="294">
        <f t="shared" si="68"/>
        <v>0</v>
      </c>
    </row>
    <row r="318" spans="1:9" x14ac:dyDescent="0.2">
      <c r="A318" s="11" t="s">
        <v>371</v>
      </c>
      <c r="B318" s="8" t="s">
        <v>176</v>
      </c>
      <c r="C318" s="251" t="s">
        <v>178</v>
      </c>
      <c r="D318" s="8" t="s">
        <v>74</v>
      </c>
      <c r="E318" s="8" t="s">
        <v>610</v>
      </c>
      <c r="F318" s="251">
        <v>112</v>
      </c>
      <c r="G318" s="193">
        <v>50</v>
      </c>
      <c r="H318" s="252"/>
      <c r="I318" s="294">
        <f t="shared" si="68"/>
        <v>0</v>
      </c>
    </row>
    <row r="319" spans="1:9" ht="22.5" x14ac:dyDescent="0.2">
      <c r="A319" s="1" t="s">
        <v>78</v>
      </c>
      <c r="B319" s="8" t="s">
        <v>176</v>
      </c>
      <c r="C319" s="251" t="s">
        <v>178</v>
      </c>
      <c r="D319" s="8" t="s">
        <v>74</v>
      </c>
      <c r="E319" s="8" t="s">
        <v>610</v>
      </c>
      <c r="F319" s="251">
        <v>600</v>
      </c>
      <c r="G319" s="193">
        <v>331</v>
      </c>
      <c r="H319" s="193">
        <f t="shared" ref="G319:H320" si="82">H320</f>
        <v>0</v>
      </c>
      <c r="I319" s="294">
        <f t="shared" si="68"/>
        <v>0</v>
      </c>
    </row>
    <row r="320" spans="1:9" x14ac:dyDescent="0.2">
      <c r="A320" s="1" t="s">
        <v>80</v>
      </c>
      <c r="B320" s="8" t="s">
        <v>176</v>
      </c>
      <c r="C320" s="251" t="s">
        <v>178</v>
      </c>
      <c r="D320" s="8" t="s">
        <v>74</v>
      </c>
      <c r="E320" s="8" t="s">
        <v>610</v>
      </c>
      <c r="F320" s="251">
        <v>610</v>
      </c>
      <c r="G320" s="193">
        <v>331</v>
      </c>
      <c r="H320" s="193">
        <f t="shared" si="82"/>
        <v>0</v>
      </c>
      <c r="I320" s="294">
        <f t="shared" si="68"/>
        <v>0</v>
      </c>
    </row>
    <row r="321" spans="1:11" ht="33.75" x14ac:dyDescent="0.2">
      <c r="A321" s="1" t="s">
        <v>82</v>
      </c>
      <c r="B321" s="8" t="s">
        <v>176</v>
      </c>
      <c r="C321" s="251" t="s">
        <v>178</v>
      </c>
      <c r="D321" s="8" t="s">
        <v>74</v>
      </c>
      <c r="E321" s="8" t="s">
        <v>610</v>
      </c>
      <c r="F321" s="251">
        <v>611</v>
      </c>
      <c r="G321" s="193">
        <v>331</v>
      </c>
      <c r="H321" s="252"/>
      <c r="I321" s="294">
        <f t="shared" si="68"/>
        <v>0</v>
      </c>
    </row>
    <row r="322" spans="1:11" x14ac:dyDescent="0.2">
      <c r="A322" s="33" t="s">
        <v>188</v>
      </c>
      <c r="B322" s="249" t="s">
        <v>176</v>
      </c>
      <c r="C322" s="250" t="s">
        <v>178</v>
      </c>
      <c r="D322" s="249" t="s">
        <v>189</v>
      </c>
      <c r="E322" s="249" t="s">
        <v>123</v>
      </c>
      <c r="F322" s="250" t="s">
        <v>124</v>
      </c>
      <c r="G322" s="192">
        <v>469627.96872999996</v>
      </c>
      <c r="H322" s="192">
        <f>H328+H332+H336+H340+H344+H348+H352+H385+H389+H377+H381</f>
        <v>229.2</v>
      </c>
      <c r="I322" s="294">
        <f t="shared" si="68"/>
        <v>4.8804589006872461E-4</v>
      </c>
      <c r="J322" s="177">
        <v>466727.96873000002</v>
      </c>
      <c r="K322" s="187">
        <f>J322-G322</f>
        <v>-2899.9999999999418</v>
      </c>
    </row>
    <row r="323" spans="1:11" x14ac:dyDescent="0.2">
      <c r="A323" s="1" t="s">
        <v>190</v>
      </c>
      <c r="B323" s="8" t="s">
        <v>176</v>
      </c>
      <c r="C323" s="251" t="s">
        <v>178</v>
      </c>
      <c r="D323" s="8" t="s">
        <v>189</v>
      </c>
      <c r="E323" s="8" t="s">
        <v>191</v>
      </c>
      <c r="F323" s="251"/>
      <c r="G323" s="193">
        <v>468823.96872999996</v>
      </c>
      <c r="H323" s="193"/>
      <c r="I323" s="294"/>
      <c r="K323" s="187"/>
    </row>
    <row r="324" spans="1:11" ht="22.5" x14ac:dyDescent="0.2">
      <c r="A324" s="1" t="s">
        <v>675</v>
      </c>
      <c r="B324" s="8" t="s">
        <v>176</v>
      </c>
      <c r="C324" s="251" t="s">
        <v>178</v>
      </c>
      <c r="D324" s="8" t="s">
        <v>189</v>
      </c>
      <c r="E324" s="8" t="s">
        <v>676</v>
      </c>
      <c r="F324" s="251"/>
      <c r="G324" s="193">
        <v>0</v>
      </c>
      <c r="H324" s="193">
        <f t="shared" ref="G324:H326" si="83">H325</f>
        <v>0</v>
      </c>
      <c r="I324" s="294" t="e">
        <f t="shared" si="68"/>
        <v>#DIV/0!</v>
      </c>
    </row>
    <row r="325" spans="1:11" ht="22.5" x14ac:dyDescent="0.2">
      <c r="A325" s="1" t="s">
        <v>78</v>
      </c>
      <c r="B325" s="8" t="s">
        <v>176</v>
      </c>
      <c r="C325" s="251" t="s">
        <v>178</v>
      </c>
      <c r="D325" s="8" t="s">
        <v>189</v>
      </c>
      <c r="E325" s="8" t="s">
        <v>676</v>
      </c>
      <c r="F325" s="251">
        <v>600</v>
      </c>
      <c r="G325" s="193">
        <v>0</v>
      </c>
      <c r="H325" s="193">
        <f t="shared" si="83"/>
        <v>0</v>
      </c>
      <c r="I325" s="294" t="e">
        <f t="shared" si="68"/>
        <v>#DIV/0!</v>
      </c>
    </row>
    <row r="326" spans="1:11" x14ac:dyDescent="0.2">
      <c r="A326" s="1" t="s">
        <v>80</v>
      </c>
      <c r="B326" s="8" t="s">
        <v>176</v>
      </c>
      <c r="C326" s="251" t="s">
        <v>178</v>
      </c>
      <c r="D326" s="8" t="s">
        <v>189</v>
      </c>
      <c r="E326" s="8" t="s">
        <v>676</v>
      </c>
      <c r="F326" s="251">
        <v>610</v>
      </c>
      <c r="G326" s="193">
        <v>0</v>
      </c>
      <c r="H326" s="193">
        <f t="shared" si="83"/>
        <v>0</v>
      </c>
      <c r="I326" s="294" t="e">
        <f t="shared" si="68"/>
        <v>#DIV/0!</v>
      </c>
    </row>
    <row r="327" spans="1:11" ht="33.75" x14ac:dyDescent="0.2">
      <c r="A327" s="1" t="s">
        <v>82</v>
      </c>
      <c r="B327" s="8" t="s">
        <v>176</v>
      </c>
      <c r="C327" s="251" t="s">
        <v>178</v>
      </c>
      <c r="D327" s="8" t="s">
        <v>189</v>
      </c>
      <c r="E327" s="8" t="s">
        <v>676</v>
      </c>
      <c r="F327" s="251">
        <v>611</v>
      </c>
      <c r="G327" s="193"/>
      <c r="H327" s="252"/>
      <c r="I327" s="294" t="e">
        <f t="shared" si="68"/>
        <v>#DIV/0!</v>
      </c>
    </row>
    <row r="328" spans="1:11" ht="33.75" x14ac:dyDescent="0.2">
      <c r="A328" s="5" t="s">
        <v>547</v>
      </c>
      <c r="B328" s="8" t="s">
        <v>176</v>
      </c>
      <c r="C328" s="251" t="s">
        <v>178</v>
      </c>
      <c r="D328" s="8" t="s">
        <v>189</v>
      </c>
      <c r="E328" s="8" t="s">
        <v>552</v>
      </c>
      <c r="F328" s="251"/>
      <c r="G328" s="193">
        <v>986</v>
      </c>
      <c r="H328" s="193">
        <f t="shared" ref="G328:H330" si="84">H329</f>
        <v>0</v>
      </c>
      <c r="I328" s="294">
        <f t="shared" si="68"/>
        <v>0</v>
      </c>
    </row>
    <row r="329" spans="1:11" ht="22.5" x14ac:dyDescent="0.2">
      <c r="A329" s="1" t="s">
        <v>78</v>
      </c>
      <c r="B329" s="8" t="s">
        <v>176</v>
      </c>
      <c r="C329" s="251" t="s">
        <v>178</v>
      </c>
      <c r="D329" s="8" t="s">
        <v>189</v>
      </c>
      <c r="E329" s="8" t="s">
        <v>552</v>
      </c>
      <c r="F329" s="251" t="s">
        <v>79</v>
      </c>
      <c r="G329" s="193">
        <v>986</v>
      </c>
      <c r="H329" s="193">
        <f t="shared" si="84"/>
        <v>0</v>
      </c>
      <c r="I329" s="294">
        <f t="shared" si="68"/>
        <v>0</v>
      </c>
    </row>
    <row r="330" spans="1:11" x14ac:dyDescent="0.2">
      <c r="A330" s="1" t="s">
        <v>80</v>
      </c>
      <c r="B330" s="8" t="s">
        <v>176</v>
      </c>
      <c r="C330" s="251" t="s">
        <v>178</v>
      </c>
      <c r="D330" s="8" t="s">
        <v>189</v>
      </c>
      <c r="E330" s="8" t="s">
        <v>552</v>
      </c>
      <c r="F330" s="251" t="s">
        <v>81</v>
      </c>
      <c r="G330" s="193">
        <v>986</v>
      </c>
      <c r="H330" s="193">
        <f t="shared" si="84"/>
        <v>0</v>
      </c>
      <c r="I330" s="294">
        <f t="shared" si="68"/>
        <v>0</v>
      </c>
    </row>
    <row r="331" spans="1:11" x14ac:dyDescent="0.2">
      <c r="A331" s="5" t="s">
        <v>446</v>
      </c>
      <c r="B331" s="8" t="s">
        <v>176</v>
      </c>
      <c r="C331" s="251" t="s">
        <v>178</v>
      </c>
      <c r="D331" s="8" t="s">
        <v>189</v>
      </c>
      <c r="E331" s="8" t="s">
        <v>552</v>
      </c>
      <c r="F331" s="251">
        <v>612</v>
      </c>
      <c r="G331" s="193">
        <v>986</v>
      </c>
      <c r="H331" s="252"/>
      <c r="I331" s="294">
        <f t="shared" si="68"/>
        <v>0</v>
      </c>
    </row>
    <row r="332" spans="1:11" ht="22.5" x14ac:dyDescent="0.2">
      <c r="A332" s="1" t="s">
        <v>582</v>
      </c>
      <c r="B332" s="8" t="s">
        <v>176</v>
      </c>
      <c r="C332" s="251" t="s">
        <v>178</v>
      </c>
      <c r="D332" s="8" t="s">
        <v>189</v>
      </c>
      <c r="E332" s="8" t="s">
        <v>599</v>
      </c>
      <c r="F332" s="251"/>
      <c r="G332" s="193">
        <v>1405</v>
      </c>
      <c r="H332" s="193">
        <f t="shared" ref="G332:H334" si="85">H333</f>
        <v>229.2</v>
      </c>
      <c r="I332" s="294">
        <f t="shared" si="68"/>
        <v>0.16313167259786476</v>
      </c>
    </row>
    <row r="333" spans="1:11" ht="22.5" x14ac:dyDescent="0.2">
      <c r="A333" s="1" t="s">
        <v>78</v>
      </c>
      <c r="B333" s="8" t="s">
        <v>176</v>
      </c>
      <c r="C333" s="251" t="s">
        <v>178</v>
      </c>
      <c r="D333" s="8" t="s">
        <v>189</v>
      </c>
      <c r="E333" s="8" t="s">
        <v>599</v>
      </c>
      <c r="F333" s="251">
        <v>600</v>
      </c>
      <c r="G333" s="193">
        <v>1405</v>
      </c>
      <c r="H333" s="193">
        <f t="shared" si="85"/>
        <v>229.2</v>
      </c>
      <c r="I333" s="294">
        <f t="shared" si="68"/>
        <v>0.16313167259786476</v>
      </c>
    </row>
    <row r="334" spans="1:11" s="182" customFormat="1" ht="12" x14ac:dyDescent="0.2">
      <c r="A334" s="1" t="s">
        <v>80</v>
      </c>
      <c r="B334" s="8" t="s">
        <v>176</v>
      </c>
      <c r="C334" s="251" t="s">
        <v>178</v>
      </c>
      <c r="D334" s="8" t="s">
        <v>189</v>
      </c>
      <c r="E334" s="8" t="s">
        <v>599</v>
      </c>
      <c r="F334" s="251">
        <v>610</v>
      </c>
      <c r="G334" s="193">
        <v>1405</v>
      </c>
      <c r="H334" s="193">
        <v>229.2</v>
      </c>
      <c r="I334" s="294">
        <f t="shared" si="68"/>
        <v>0.16313167259786476</v>
      </c>
    </row>
    <row r="335" spans="1:11" s="182" customFormat="1" ht="33.75" x14ac:dyDescent="0.2">
      <c r="A335" s="1" t="s">
        <v>82</v>
      </c>
      <c r="B335" s="8" t="s">
        <v>176</v>
      </c>
      <c r="C335" s="251" t="s">
        <v>178</v>
      </c>
      <c r="D335" s="8" t="s">
        <v>189</v>
      </c>
      <c r="E335" s="8" t="s">
        <v>599</v>
      </c>
      <c r="F335" s="251">
        <v>611</v>
      </c>
      <c r="G335" s="193">
        <v>1405</v>
      </c>
      <c r="H335" s="252"/>
      <c r="I335" s="294">
        <f t="shared" si="68"/>
        <v>0</v>
      </c>
    </row>
    <row r="336" spans="1:11" ht="45" x14ac:dyDescent="0.2">
      <c r="A336" s="1" t="s">
        <v>55</v>
      </c>
      <c r="B336" s="8" t="s">
        <v>176</v>
      </c>
      <c r="C336" s="251" t="s">
        <v>178</v>
      </c>
      <c r="D336" s="8" t="s">
        <v>189</v>
      </c>
      <c r="E336" s="8" t="s">
        <v>440</v>
      </c>
      <c r="F336" s="251" t="s">
        <v>124</v>
      </c>
      <c r="G336" s="193">
        <v>404625</v>
      </c>
      <c r="H336" s="193">
        <f>H337</f>
        <v>0</v>
      </c>
      <c r="I336" s="294">
        <f t="shared" si="68"/>
        <v>0</v>
      </c>
    </row>
    <row r="337" spans="1:9" ht="22.5" x14ac:dyDescent="0.2">
      <c r="A337" s="1" t="s">
        <v>78</v>
      </c>
      <c r="B337" s="8" t="s">
        <v>176</v>
      </c>
      <c r="C337" s="251" t="s">
        <v>178</v>
      </c>
      <c r="D337" s="251" t="s">
        <v>189</v>
      </c>
      <c r="E337" s="8" t="s">
        <v>440</v>
      </c>
      <c r="F337" s="251" t="s">
        <v>79</v>
      </c>
      <c r="G337" s="193">
        <v>404625</v>
      </c>
      <c r="H337" s="193">
        <f t="shared" ref="G337:H338" si="86">H338</f>
        <v>0</v>
      </c>
      <c r="I337" s="294">
        <f t="shared" si="68"/>
        <v>0</v>
      </c>
    </row>
    <row r="338" spans="1:9" s="182" customFormat="1" ht="12" x14ac:dyDescent="0.2">
      <c r="A338" s="1" t="s">
        <v>80</v>
      </c>
      <c r="B338" s="8" t="s">
        <v>176</v>
      </c>
      <c r="C338" s="251" t="s">
        <v>178</v>
      </c>
      <c r="D338" s="251" t="s">
        <v>189</v>
      </c>
      <c r="E338" s="8" t="s">
        <v>440</v>
      </c>
      <c r="F338" s="251" t="s">
        <v>81</v>
      </c>
      <c r="G338" s="193">
        <v>404625</v>
      </c>
      <c r="H338" s="193">
        <f t="shared" si="86"/>
        <v>0</v>
      </c>
      <c r="I338" s="294">
        <f t="shared" si="68"/>
        <v>0</v>
      </c>
    </row>
    <row r="339" spans="1:9" s="182" customFormat="1" ht="33.75" x14ac:dyDescent="0.2">
      <c r="A339" s="1" t="s">
        <v>82</v>
      </c>
      <c r="B339" s="8" t="s">
        <v>176</v>
      </c>
      <c r="C339" s="251" t="s">
        <v>178</v>
      </c>
      <c r="D339" s="251" t="s">
        <v>189</v>
      </c>
      <c r="E339" s="8" t="s">
        <v>440</v>
      </c>
      <c r="F339" s="251" t="s">
        <v>83</v>
      </c>
      <c r="G339" s="193">
        <v>404625</v>
      </c>
      <c r="H339" s="252"/>
      <c r="I339" s="294">
        <f t="shared" si="68"/>
        <v>0</v>
      </c>
    </row>
    <row r="340" spans="1:9" ht="33.75" x14ac:dyDescent="0.2">
      <c r="A340" s="1" t="s">
        <v>469</v>
      </c>
      <c r="B340" s="8" t="s">
        <v>176</v>
      </c>
      <c r="C340" s="251" t="s">
        <v>178</v>
      </c>
      <c r="D340" s="8" t="s">
        <v>189</v>
      </c>
      <c r="E340" s="8" t="s">
        <v>707</v>
      </c>
      <c r="F340" s="251"/>
      <c r="G340" s="193">
        <v>0</v>
      </c>
      <c r="H340" s="193">
        <f t="shared" ref="G340:H342" si="87">H341</f>
        <v>0</v>
      </c>
      <c r="I340" s="294" t="e">
        <f t="shared" si="68"/>
        <v>#DIV/0!</v>
      </c>
    </row>
    <row r="341" spans="1:9" ht="22.5" x14ac:dyDescent="0.2">
      <c r="A341" s="1" t="s">
        <v>78</v>
      </c>
      <c r="B341" s="8" t="s">
        <v>176</v>
      </c>
      <c r="C341" s="251" t="s">
        <v>178</v>
      </c>
      <c r="D341" s="8" t="s">
        <v>189</v>
      </c>
      <c r="E341" s="8" t="s">
        <v>707</v>
      </c>
      <c r="F341" s="251" t="s">
        <v>79</v>
      </c>
      <c r="G341" s="193">
        <v>0</v>
      </c>
      <c r="H341" s="193">
        <f t="shared" si="87"/>
        <v>0</v>
      </c>
      <c r="I341" s="294" t="e">
        <f t="shared" si="68"/>
        <v>#DIV/0!</v>
      </c>
    </row>
    <row r="342" spans="1:9" s="182" customFormat="1" ht="12" x14ac:dyDescent="0.2">
      <c r="A342" s="1" t="s">
        <v>80</v>
      </c>
      <c r="B342" s="8" t="s">
        <v>176</v>
      </c>
      <c r="C342" s="251" t="s">
        <v>178</v>
      </c>
      <c r="D342" s="8" t="s">
        <v>189</v>
      </c>
      <c r="E342" s="8" t="s">
        <v>707</v>
      </c>
      <c r="F342" s="251" t="s">
        <v>81</v>
      </c>
      <c r="G342" s="193">
        <v>0</v>
      </c>
      <c r="H342" s="193">
        <f t="shared" si="87"/>
        <v>0</v>
      </c>
      <c r="I342" s="294" t="e">
        <f t="shared" si="68"/>
        <v>#DIV/0!</v>
      </c>
    </row>
    <row r="343" spans="1:9" s="182" customFormat="1" ht="12" x14ac:dyDescent="0.2">
      <c r="A343" s="1" t="s">
        <v>446</v>
      </c>
      <c r="B343" s="8" t="s">
        <v>176</v>
      </c>
      <c r="C343" s="251" t="s">
        <v>178</v>
      </c>
      <c r="D343" s="8" t="s">
        <v>189</v>
      </c>
      <c r="E343" s="8" t="s">
        <v>707</v>
      </c>
      <c r="F343" s="251">
        <v>612</v>
      </c>
      <c r="G343" s="193"/>
      <c r="H343" s="252"/>
      <c r="I343" s="294" t="e">
        <f t="shared" si="68"/>
        <v>#DIV/0!</v>
      </c>
    </row>
    <row r="344" spans="1:9" ht="33.75" x14ac:dyDescent="0.2">
      <c r="A344" s="1" t="s">
        <v>970</v>
      </c>
      <c r="B344" s="8" t="s">
        <v>176</v>
      </c>
      <c r="C344" s="251" t="s">
        <v>178</v>
      </c>
      <c r="D344" s="8" t="s">
        <v>189</v>
      </c>
      <c r="E344" s="8" t="s">
        <v>550</v>
      </c>
      <c r="F344" s="251"/>
      <c r="G344" s="193">
        <v>0</v>
      </c>
      <c r="H344" s="193">
        <f t="shared" ref="G344:H346" si="88">H345</f>
        <v>0</v>
      </c>
      <c r="I344" s="294" t="e">
        <f t="shared" si="68"/>
        <v>#DIV/0!</v>
      </c>
    </row>
    <row r="345" spans="1:9" ht="22.5" x14ac:dyDescent="0.2">
      <c r="A345" s="1" t="s">
        <v>78</v>
      </c>
      <c r="B345" s="8" t="s">
        <v>176</v>
      </c>
      <c r="C345" s="251" t="s">
        <v>178</v>
      </c>
      <c r="D345" s="8" t="s">
        <v>189</v>
      </c>
      <c r="E345" s="8" t="s">
        <v>550</v>
      </c>
      <c r="F345" s="251" t="s">
        <v>79</v>
      </c>
      <c r="G345" s="193">
        <v>0</v>
      </c>
      <c r="H345" s="193">
        <f t="shared" si="88"/>
        <v>0</v>
      </c>
      <c r="I345" s="294" t="e">
        <f t="shared" si="68"/>
        <v>#DIV/0!</v>
      </c>
    </row>
    <row r="346" spans="1:9" s="182" customFormat="1" ht="12" x14ac:dyDescent="0.2">
      <c r="A346" s="1" t="s">
        <v>80</v>
      </c>
      <c r="B346" s="8" t="s">
        <v>176</v>
      </c>
      <c r="C346" s="251" t="s">
        <v>178</v>
      </c>
      <c r="D346" s="8" t="s">
        <v>189</v>
      </c>
      <c r="E346" s="8" t="s">
        <v>550</v>
      </c>
      <c r="F346" s="251" t="s">
        <v>81</v>
      </c>
      <c r="G346" s="193">
        <v>0</v>
      </c>
      <c r="H346" s="193">
        <f t="shared" si="88"/>
        <v>0</v>
      </c>
      <c r="I346" s="294" t="e">
        <f t="shared" si="68"/>
        <v>#DIV/0!</v>
      </c>
    </row>
    <row r="347" spans="1:9" s="182" customFormat="1" ht="12" x14ac:dyDescent="0.2">
      <c r="A347" s="1" t="s">
        <v>446</v>
      </c>
      <c r="B347" s="8" t="s">
        <v>176</v>
      </c>
      <c r="C347" s="251" t="s">
        <v>178</v>
      </c>
      <c r="D347" s="8" t="s">
        <v>189</v>
      </c>
      <c r="E347" s="8" t="s">
        <v>550</v>
      </c>
      <c r="F347" s="251">
        <v>612</v>
      </c>
      <c r="G347" s="193"/>
      <c r="H347" s="252"/>
      <c r="I347" s="294" t="e">
        <f t="shared" si="68"/>
        <v>#DIV/0!</v>
      </c>
    </row>
    <row r="348" spans="1:9" ht="33.75" x14ac:dyDescent="0.2">
      <c r="A348" s="1" t="s">
        <v>467</v>
      </c>
      <c r="B348" s="8" t="s">
        <v>176</v>
      </c>
      <c r="C348" s="251" t="s">
        <v>178</v>
      </c>
      <c r="D348" s="8" t="s">
        <v>189</v>
      </c>
      <c r="E348" s="8" t="s">
        <v>551</v>
      </c>
      <c r="F348" s="251"/>
      <c r="G348" s="193">
        <v>10300.1</v>
      </c>
      <c r="H348" s="193">
        <f t="shared" ref="G348:H350" si="89">H349</f>
        <v>0</v>
      </c>
      <c r="I348" s="294">
        <f t="shared" si="68"/>
        <v>0</v>
      </c>
    </row>
    <row r="349" spans="1:9" ht="22.5" x14ac:dyDescent="0.2">
      <c r="A349" s="1" t="s">
        <v>78</v>
      </c>
      <c r="B349" s="8" t="s">
        <v>176</v>
      </c>
      <c r="C349" s="251" t="s">
        <v>178</v>
      </c>
      <c r="D349" s="8" t="s">
        <v>189</v>
      </c>
      <c r="E349" s="8" t="s">
        <v>551</v>
      </c>
      <c r="F349" s="251" t="s">
        <v>79</v>
      </c>
      <c r="G349" s="193">
        <v>10300.1</v>
      </c>
      <c r="H349" s="193">
        <f t="shared" si="89"/>
        <v>0</v>
      </c>
      <c r="I349" s="294">
        <f t="shared" si="68"/>
        <v>0</v>
      </c>
    </row>
    <row r="350" spans="1:9" s="182" customFormat="1" ht="12" x14ac:dyDescent="0.2">
      <c r="A350" s="1" t="s">
        <v>80</v>
      </c>
      <c r="B350" s="8" t="s">
        <v>176</v>
      </c>
      <c r="C350" s="251" t="s">
        <v>178</v>
      </c>
      <c r="D350" s="8" t="s">
        <v>189</v>
      </c>
      <c r="E350" s="8" t="s">
        <v>551</v>
      </c>
      <c r="F350" s="251" t="s">
        <v>81</v>
      </c>
      <c r="G350" s="193">
        <v>10300.1</v>
      </c>
      <c r="H350" s="193">
        <f t="shared" si="89"/>
        <v>0</v>
      </c>
      <c r="I350" s="294">
        <f t="shared" si="68"/>
        <v>0</v>
      </c>
    </row>
    <row r="351" spans="1:9" s="182" customFormat="1" ht="12" x14ac:dyDescent="0.2">
      <c r="A351" s="5" t="s">
        <v>446</v>
      </c>
      <c r="B351" s="8" t="s">
        <v>176</v>
      </c>
      <c r="C351" s="251" t="s">
        <v>178</v>
      </c>
      <c r="D351" s="8" t="s">
        <v>189</v>
      </c>
      <c r="E351" s="8" t="s">
        <v>551</v>
      </c>
      <c r="F351" s="251">
        <v>612</v>
      </c>
      <c r="G351" s="193">
        <v>10300.1</v>
      </c>
      <c r="H351" s="252"/>
      <c r="I351" s="294">
        <f t="shared" ref="I351:I414" si="90">H351/G351*1</f>
        <v>0</v>
      </c>
    </row>
    <row r="352" spans="1:9" ht="33.75" x14ac:dyDescent="0.2">
      <c r="A352" s="5" t="s">
        <v>490</v>
      </c>
      <c r="B352" s="8" t="s">
        <v>176</v>
      </c>
      <c r="C352" s="251" t="s">
        <v>178</v>
      </c>
      <c r="D352" s="8" t="s">
        <v>189</v>
      </c>
      <c r="E352" s="8" t="s">
        <v>439</v>
      </c>
      <c r="F352" s="251"/>
      <c r="G352" s="193">
        <v>19388.468730000001</v>
      </c>
      <c r="H352" s="193">
        <f>H353+H357+H361+H365+H369+H373</f>
        <v>0</v>
      </c>
      <c r="I352" s="294">
        <f t="shared" si="90"/>
        <v>0</v>
      </c>
    </row>
    <row r="353" spans="1:9" ht="33.75" x14ac:dyDescent="0.2">
      <c r="A353" s="5" t="s">
        <v>491</v>
      </c>
      <c r="B353" s="8" t="s">
        <v>176</v>
      </c>
      <c r="C353" s="251" t="s">
        <v>178</v>
      </c>
      <c r="D353" s="8" t="s">
        <v>189</v>
      </c>
      <c r="E353" s="8" t="s">
        <v>508</v>
      </c>
      <c r="F353" s="251"/>
      <c r="G353" s="193">
        <v>6319.8019999999997</v>
      </c>
      <c r="H353" s="193">
        <f t="shared" ref="G353:H355" si="91">H354</f>
        <v>0</v>
      </c>
      <c r="I353" s="294">
        <f t="shared" si="90"/>
        <v>0</v>
      </c>
    </row>
    <row r="354" spans="1:9" s="182" customFormat="1" ht="22.5" x14ac:dyDescent="0.2">
      <c r="A354" s="1" t="s">
        <v>78</v>
      </c>
      <c r="B354" s="8" t="s">
        <v>176</v>
      </c>
      <c r="C354" s="251" t="s">
        <v>178</v>
      </c>
      <c r="D354" s="8" t="s">
        <v>189</v>
      </c>
      <c r="E354" s="8" t="s">
        <v>508</v>
      </c>
      <c r="F354" s="251">
        <v>600</v>
      </c>
      <c r="G354" s="193">
        <v>6319.8019999999997</v>
      </c>
      <c r="H354" s="193">
        <f t="shared" si="91"/>
        <v>0</v>
      </c>
      <c r="I354" s="294">
        <f t="shared" si="90"/>
        <v>0</v>
      </c>
    </row>
    <row r="355" spans="1:9" s="182" customFormat="1" ht="12" x14ac:dyDescent="0.2">
      <c r="A355" s="1" t="s">
        <v>80</v>
      </c>
      <c r="B355" s="8" t="s">
        <v>176</v>
      </c>
      <c r="C355" s="251" t="s">
        <v>178</v>
      </c>
      <c r="D355" s="8" t="s">
        <v>189</v>
      </c>
      <c r="E355" s="8" t="s">
        <v>508</v>
      </c>
      <c r="F355" s="251">
        <v>610</v>
      </c>
      <c r="G355" s="193">
        <v>6319.8019999999997</v>
      </c>
      <c r="H355" s="193">
        <f t="shared" si="91"/>
        <v>0</v>
      </c>
      <c r="I355" s="294">
        <f t="shared" si="90"/>
        <v>0</v>
      </c>
    </row>
    <row r="356" spans="1:9" s="182" customFormat="1" ht="33.75" x14ac:dyDescent="0.2">
      <c r="A356" s="1" t="s">
        <v>82</v>
      </c>
      <c r="B356" s="8" t="s">
        <v>176</v>
      </c>
      <c r="C356" s="251" t="s">
        <v>178</v>
      </c>
      <c r="D356" s="8" t="s">
        <v>189</v>
      </c>
      <c r="E356" s="8" t="s">
        <v>508</v>
      </c>
      <c r="F356" s="251">
        <v>611</v>
      </c>
      <c r="G356" s="193">
        <v>6319.8019999999997</v>
      </c>
      <c r="H356" s="259"/>
      <c r="I356" s="294">
        <f t="shared" si="90"/>
        <v>0</v>
      </c>
    </row>
    <row r="357" spans="1:9" s="182" customFormat="1" ht="33.75" x14ac:dyDescent="0.2">
      <c r="A357" s="5" t="s">
        <v>492</v>
      </c>
      <c r="B357" s="8" t="s">
        <v>176</v>
      </c>
      <c r="C357" s="251" t="s">
        <v>178</v>
      </c>
      <c r="D357" s="8" t="s">
        <v>189</v>
      </c>
      <c r="E357" s="8" t="s">
        <v>509</v>
      </c>
      <c r="F357" s="251"/>
      <c r="G357" s="193">
        <v>2718.5709999999999</v>
      </c>
      <c r="H357" s="193">
        <f t="shared" ref="G357:H359" si="92">H358</f>
        <v>0</v>
      </c>
      <c r="I357" s="294">
        <f t="shared" si="90"/>
        <v>0</v>
      </c>
    </row>
    <row r="358" spans="1:9" s="182" customFormat="1" ht="22.5" x14ac:dyDescent="0.2">
      <c r="A358" s="1" t="s">
        <v>78</v>
      </c>
      <c r="B358" s="8" t="s">
        <v>176</v>
      </c>
      <c r="C358" s="251" t="s">
        <v>178</v>
      </c>
      <c r="D358" s="8" t="s">
        <v>189</v>
      </c>
      <c r="E358" s="8" t="s">
        <v>509</v>
      </c>
      <c r="F358" s="251">
        <v>600</v>
      </c>
      <c r="G358" s="193">
        <v>2718.5709999999999</v>
      </c>
      <c r="H358" s="193">
        <f t="shared" si="92"/>
        <v>0</v>
      </c>
      <c r="I358" s="294">
        <f t="shared" si="90"/>
        <v>0</v>
      </c>
    </row>
    <row r="359" spans="1:9" s="182" customFormat="1" ht="12" x14ac:dyDescent="0.2">
      <c r="A359" s="1" t="s">
        <v>80</v>
      </c>
      <c r="B359" s="8" t="s">
        <v>176</v>
      </c>
      <c r="C359" s="251" t="s">
        <v>178</v>
      </c>
      <c r="D359" s="8" t="s">
        <v>189</v>
      </c>
      <c r="E359" s="8" t="s">
        <v>509</v>
      </c>
      <c r="F359" s="251">
        <v>610</v>
      </c>
      <c r="G359" s="193">
        <v>2718.5709999999999</v>
      </c>
      <c r="H359" s="193">
        <f t="shared" si="92"/>
        <v>0</v>
      </c>
      <c r="I359" s="294">
        <f t="shared" si="90"/>
        <v>0</v>
      </c>
    </row>
    <row r="360" spans="1:9" ht="33.75" x14ac:dyDescent="0.2">
      <c r="A360" s="1" t="s">
        <v>82</v>
      </c>
      <c r="B360" s="8" t="s">
        <v>176</v>
      </c>
      <c r="C360" s="251" t="s">
        <v>178</v>
      </c>
      <c r="D360" s="8" t="s">
        <v>189</v>
      </c>
      <c r="E360" s="8" t="s">
        <v>509</v>
      </c>
      <c r="F360" s="251">
        <v>611</v>
      </c>
      <c r="G360" s="193">
        <v>2718.5709999999999</v>
      </c>
      <c r="H360" s="259"/>
      <c r="I360" s="294">
        <f t="shared" si="90"/>
        <v>0</v>
      </c>
    </row>
    <row r="361" spans="1:9" ht="33.75" x14ac:dyDescent="0.2">
      <c r="A361" s="5" t="s">
        <v>493</v>
      </c>
      <c r="B361" s="8" t="s">
        <v>176</v>
      </c>
      <c r="C361" s="251" t="s">
        <v>178</v>
      </c>
      <c r="D361" s="8" t="s">
        <v>189</v>
      </c>
      <c r="E361" s="8" t="s">
        <v>510</v>
      </c>
      <c r="F361" s="251"/>
      <c r="G361" s="193">
        <v>2257.7359999999999</v>
      </c>
      <c r="H361" s="193">
        <f t="shared" ref="G361:H363" si="93">H362</f>
        <v>0</v>
      </c>
      <c r="I361" s="294">
        <f t="shared" si="90"/>
        <v>0</v>
      </c>
    </row>
    <row r="362" spans="1:9" ht="22.5" x14ac:dyDescent="0.2">
      <c r="A362" s="1" t="s">
        <v>78</v>
      </c>
      <c r="B362" s="8" t="s">
        <v>176</v>
      </c>
      <c r="C362" s="251" t="s">
        <v>178</v>
      </c>
      <c r="D362" s="8" t="s">
        <v>189</v>
      </c>
      <c r="E362" s="8" t="s">
        <v>510</v>
      </c>
      <c r="F362" s="251">
        <v>600</v>
      </c>
      <c r="G362" s="193">
        <v>2257.7359999999999</v>
      </c>
      <c r="H362" s="193">
        <f t="shared" si="93"/>
        <v>0</v>
      </c>
      <c r="I362" s="294">
        <f t="shared" si="90"/>
        <v>0</v>
      </c>
    </row>
    <row r="363" spans="1:9" x14ac:dyDescent="0.2">
      <c r="A363" s="1" t="s">
        <v>80</v>
      </c>
      <c r="B363" s="8" t="s">
        <v>176</v>
      </c>
      <c r="C363" s="251" t="s">
        <v>178</v>
      </c>
      <c r="D363" s="8" t="s">
        <v>189</v>
      </c>
      <c r="E363" s="8" t="s">
        <v>510</v>
      </c>
      <c r="F363" s="251">
        <v>610</v>
      </c>
      <c r="G363" s="193">
        <v>2257.7359999999999</v>
      </c>
      <c r="H363" s="193">
        <f t="shared" si="93"/>
        <v>0</v>
      </c>
      <c r="I363" s="294">
        <f t="shared" si="90"/>
        <v>0</v>
      </c>
    </row>
    <row r="364" spans="1:9" ht="33.75" x14ac:dyDescent="0.2">
      <c r="A364" s="1" t="s">
        <v>82</v>
      </c>
      <c r="B364" s="8" t="s">
        <v>176</v>
      </c>
      <c r="C364" s="251" t="s">
        <v>178</v>
      </c>
      <c r="D364" s="8" t="s">
        <v>189</v>
      </c>
      <c r="E364" s="8" t="s">
        <v>510</v>
      </c>
      <c r="F364" s="251">
        <v>611</v>
      </c>
      <c r="G364" s="193">
        <v>2257.7359999999999</v>
      </c>
      <c r="H364" s="259"/>
      <c r="I364" s="294">
        <f t="shared" si="90"/>
        <v>0</v>
      </c>
    </row>
    <row r="365" spans="1:9" ht="33.75" x14ac:dyDescent="0.2">
      <c r="A365" s="5" t="s">
        <v>494</v>
      </c>
      <c r="B365" s="8" t="s">
        <v>176</v>
      </c>
      <c r="C365" s="251" t="s">
        <v>178</v>
      </c>
      <c r="D365" s="8" t="s">
        <v>189</v>
      </c>
      <c r="E365" s="8" t="s">
        <v>511</v>
      </c>
      <c r="F365" s="251"/>
      <c r="G365" s="193">
        <v>2622.2060000000001</v>
      </c>
      <c r="H365" s="193">
        <f t="shared" ref="G365:H367" si="94">H366</f>
        <v>0</v>
      </c>
      <c r="I365" s="294">
        <f t="shared" si="90"/>
        <v>0</v>
      </c>
    </row>
    <row r="366" spans="1:9" ht="22.5" x14ac:dyDescent="0.2">
      <c r="A366" s="1" t="s">
        <v>78</v>
      </c>
      <c r="B366" s="8" t="s">
        <v>176</v>
      </c>
      <c r="C366" s="251" t="s">
        <v>178</v>
      </c>
      <c r="D366" s="8" t="s">
        <v>189</v>
      </c>
      <c r="E366" s="8" t="s">
        <v>511</v>
      </c>
      <c r="F366" s="251">
        <v>600</v>
      </c>
      <c r="G366" s="193">
        <v>2622.2060000000001</v>
      </c>
      <c r="H366" s="193">
        <f t="shared" si="94"/>
        <v>0</v>
      </c>
      <c r="I366" s="294">
        <f t="shared" si="90"/>
        <v>0</v>
      </c>
    </row>
    <row r="367" spans="1:9" x14ac:dyDescent="0.2">
      <c r="A367" s="1" t="s">
        <v>80</v>
      </c>
      <c r="B367" s="8" t="s">
        <v>176</v>
      </c>
      <c r="C367" s="251" t="s">
        <v>178</v>
      </c>
      <c r="D367" s="8" t="s">
        <v>189</v>
      </c>
      <c r="E367" s="8" t="s">
        <v>511</v>
      </c>
      <c r="F367" s="251">
        <v>610</v>
      </c>
      <c r="G367" s="193">
        <v>2622.2060000000001</v>
      </c>
      <c r="H367" s="193">
        <f t="shared" si="94"/>
        <v>0</v>
      </c>
      <c r="I367" s="294">
        <f t="shared" si="90"/>
        <v>0</v>
      </c>
    </row>
    <row r="368" spans="1:9" ht="33.75" x14ac:dyDescent="0.2">
      <c r="A368" s="1" t="s">
        <v>82</v>
      </c>
      <c r="B368" s="8" t="s">
        <v>176</v>
      </c>
      <c r="C368" s="251" t="s">
        <v>178</v>
      </c>
      <c r="D368" s="8" t="s">
        <v>189</v>
      </c>
      <c r="E368" s="8" t="s">
        <v>511</v>
      </c>
      <c r="F368" s="251">
        <v>611</v>
      </c>
      <c r="G368" s="193">
        <v>2622.2060000000001</v>
      </c>
      <c r="H368" s="259"/>
      <c r="I368" s="294">
        <f t="shared" si="90"/>
        <v>0</v>
      </c>
    </row>
    <row r="369" spans="1:9" ht="33.75" x14ac:dyDescent="0.2">
      <c r="A369" s="5" t="s">
        <v>495</v>
      </c>
      <c r="B369" s="8" t="s">
        <v>176</v>
      </c>
      <c r="C369" s="251" t="s">
        <v>178</v>
      </c>
      <c r="D369" s="8" t="s">
        <v>189</v>
      </c>
      <c r="E369" s="8" t="s">
        <v>512</v>
      </c>
      <c r="F369" s="251"/>
      <c r="G369" s="193">
        <v>3427.3159999999998</v>
      </c>
      <c r="H369" s="193">
        <f t="shared" ref="G369:H371" si="95">H370</f>
        <v>0</v>
      </c>
      <c r="I369" s="294">
        <f t="shared" si="90"/>
        <v>0</v>
      </c>
    </row>
    <row r="370" spans="1:9" ht="22.5" x14ac:dyDescent="0.2">
      <c r="A370" s="1" t="s">
        <v>78</v>
      </c>
      <c r="B370" s="8" t="s">
        <v>176</v>
      </c>
      <c r="C370" s="251" t="s">
        <v>178</v>
      </c>
      <c r="D370" s="8" t="s">
        <v>189</v>
      </c>
      <c r="E370" s="8" t="s">
        <v>512</v>
      </c>
      <c r="F370" s="251">
        <v>600</v>
      </c>
      <c r="G370" s="193">
        <v>3427.3159999999998</v>
      </c>
      <c r="H370" s="193">
        <f t="shared" si="95"/>
        <v>0</v>
      </c>
      <c r="I370" s="294">
        <f t="shared" si="90"/>
        <v>0</v>
      </c>
    </row>
    <row r="371" spans="1:9" x14ac:dyDescent="0.2">
      <c r="A371" s="1" t="s">
        <v>80</v>
      </c>
      <c r="B371" s="8" t="s">
        <v>176</v>
      </c>
      <c r="C371" s="251" t="s">
        <v>178</v>
      </c>
      <c r="D371" s="8" t="s">
        <v>189</v>
      </c>
      <c r="E371" s="8" t="s">
        <v>512</v>
      </c>
      <c r="F371" s="251">
        <v>610</v>
      </c>
      <c r="G371" s="193">
        <v>3427.3159999999998</v>
      </c>
      <c r="H371" s="193">
        <f t="shared" si="95"/>
        <v>0</v>
      </c>
      <c r="I371" s="294">
        <f t="shared" si="90"/>
        <v>0</v>
      </c>
    </row>
    <row r="372" spans="1:9" ht="33.75" x14ac:dyDescent="0.2">
      <c r="A372" s="1" t="s">
        <v>82</v>
      </c>
      <c r="B372" s="8" t="s">
        <v>176</v>
      </c>
      <c r="C372" s="251" t="s">
        <v>178</v>
      </c>
      <c r="D372" s="8" t="s">
        <v>189</v>
      </c>
      <c r="E372" s="8" t="s">
        <v>512</v>
      </c>
      <c r="F372" s="251">
        <v>611</v>
      </c>
      <c r="G372" s="193">
        <v>3427.3159999999998</v>
      </c>
      <c r="H372" s="259"/>
      <c r="I372" s="294">
        <f t="shared" si="90"/>
        <v>0</v>
      </c>
    </row>
    <row r="373" spans="1:9" ht="24" customHeight="1" x14ac:dyDescent="0.2">
      <c r="A373" s="5" t="s">
        <v>496</v>
      </c>
      <c r="B373" s="8" t="s">
        <v>176</v>
      </c>
      <c r="C373" s="251" t="s">
        <v>178</v>
      </c>
      <c r="D373" s="8" t="s">
        <v>189</v>
      </c>
      <c r="E373" s="8" t="s">
        <v>513</v>
      </c>
      <c r="F373" s="251"/>
      <c r="G373" s="193">
        <v>2042.83773</v>
      </c>
      <c r="H373" s="193">
        <f t="shared" ref="G373:H375" si="96">H374</f>
        <v>0</v>
      </c>
      <c r="I373" s="294">
        <f t="shared" si="90"/>
        <v>0</v>
      </c>
    </row>
    <row r="374" spans="1:9" ht="22.5" x14ac:dyDescent="0.2">
      <c r="A374" s="1" t="s">
        <v>78</v>
      </c>
      <c r="B374" s="8" t="s">
        <v>176</v>
      </c>
      <c r="C374" s="251" t="s">
        <v>178</v>
      </c>
      <c r="D374" s="8" t="s">
        <v>189</v>
      </c>
      <c r="E374" s="8" t="s">
        <v>513</v>
      </c>
      <c r="F374" s="251">
        <v>600</v>
      </c>
      <c r="G374" s="193">
        <v>2042.83773</v>
      </c>
      <c r="H374" s="193">
        <f t="shared" si="96"/>
        <v>0</v>
      </c>
      <c r="I374" s="294">
        <f t="shared" si="90"/>
        <v>0</v>
      </c>
    </row>
    <row r="375" spans="1:9" x14ac:dyDescent="0.2">
      <c r="A375" s="1" t="s">
        <v>80</v>
      </c>
      <c r="B375" s="8" t="s">
        <v>176</v>
      </c>
      <c r="C375" s="251" t="s">
        <v>178</v>
      </c>
      <c r="D375" s="8" t="s">
        <v>189</v>
      </c>
      <c r="E375" s="8" t="s">
        <v>513</v>
      </c>
      <c r="F375" s="251">
        <v>610</v>
      </c>
      <c r="G375" s="193">
        <v>2042.83773</v>
      </c>
      <c r="H375" s="193">
        <f t="shared" si="96"/>
        <v>0</v>
      </c>
      <c r="I375" s="294">
        <f t="shared" si="90"/>
        <v>0</v>
      </c>
    </row>
    <row r="376" spans="1:9" ht="33.75" x14ac:dyDescent="0.2">
      <c r="A376" s="1" t="s">
        <v>82</v>
      </c>
      <c r="B376" s="8" t="s">
        <v>176</v>
      </c>
      <c r="C376" s="251" t="s">
        <v>178</v>
      </c>
      <c r="D376" s="8" t="s">
        <v>189</v>
      </c>
      <c r="E376" s="8" t="s">
        <v>513</v>
      </c>
      <c r="F376" s="251">
        <v>611</v>
      </c>
      <c r="G376" s="193">
        <v>2042.83773</v>
      </c>
      <c r="H376" s="259"/>
      <c r="I376" s="294">
        <f t="shared" si="90"/>
        <v>0</v>
      </c>
    </row>
    <row r="377" spans="1:9" ht="19.5" customHeight="1" x14ac:dyDescent="0.2">
      <c r="A377" s="1" t="s">
        <v>970</v>
      </c>
      <c r="B377" s="8" t="s">
        <v>176</v>
      </c>
      <c r="C377" s="251" t="s">
        <v>178</v>
      </c>
      <c r="D377" s="8" t="s">
        <v>189</v>
      </c>
      <c r="E377" s="8" t="s">
        <v>944</v>
      </c>
      <c r="F377" s="251"/>
      <c r="G377" s="193">
        <v>804</v>
      </c>
      <c r="H377" s="193">
        <f>H378</f>
        <v>0</v>
      </c>
      <c r="I377" s="294">
        <f t="shared" si="90"/>
        <v>0</v>
      </c>
    </row>
    <row r="378" spans="1:9" ht="22.5" x14ac:dyDescent="0.2">
      <c r="A378" s="1" t="s">
        <v>78</v>
      </c>
      <c r="B378" s="8" t="s">
        <v>176</v>
      </c>
      <c r="C378" s="251" t="s">
        <v>178</v>
      </c>
      <c r="D378" s="8" t="s">
        <v>189</v>
      </c>
      <c r="E378" s="8" t="s">
        <v>944</v>
      </c>
      <c r="F378" s="251">
        <v>600</v>
      </c>
      <c r="G378" s="193">
        <v>804</v>
      </c>
      <c r="H378" s="193">
        <f t="shared" ref="G377:H379" si="97">H379</f>
        <v>0</v>
      </c>
      <c r="I378" s="294">
        <f t="shared" si="90"/>
        <v>0</v>
      </c>
    </row>
    <row r="379" spans="1:9" x14ac:dyDescent="0.2">
      <c r="A379" s="1" t="s">
        <v>80</v>
      </c>
      <c r="B379" s="8" t="s">
        <v>176</v>
      </c>
      <c r="C379" s="251" t="s">
        <v>178</v>
      </c>
      <c r="D379" s="8" t="s">
        <v>189</v>
      </c>
      <c r="E379" s="8" t="s">
        <v>944</v>
      </c>
      <c r="F379" s="251">
        <v>610</v>
      </c>
      <c r="G379" s="193">
        <v>804</v>
      </c>
      <c r="H379" s="193">
        <f t="shared" si="97"/>
        <v>0</v>
      </c>
      <c r="I379" s="294">
        <f t="shared" si="90"/>
        <v>0</v>
      </c>
    </row>
    <row r="380" spans="1:9" x14ac:dyDescent="0.2">
      <c r="A380" s="1" t="s">
        <v>446</v>
      </c>
      <c r="B380" s="8" t="s">
        <v>176</v>
      </c>
      <c r="C380" s="251" t="s">
        <v>178</v>
      </c>
      <c r="D380" s="8" t="s">
        <v>189</v>
      </c>
      <c r="E380" s="8" t="s">
        <v>944</v>
      </c>
      <c r="F380" s="251">
        <v>612</v>
      </c>
      <c r="G380" s="193">
        <v>804</v>
      </c>
      <c r="H380" s="259"/>
      <c r="I380" s="294">
        <f t="shared" si="90"/>
        <v>0</v>
      </c>
    </row>
    <row r="381" spans="1:9" ht="33.75" x14ac:dyDescent="0.2">
      <c r="A381" s="1" t="s">
        <v>469</v>
      </c>
      <c r="B381" s="8" t="s">
        <v>176</v>
      </c>
      <c r="C381" s="251" t="s">
        <v>178</v>
      </c>
      <c r="D381" s="8" t="s">
        <v>189</v>
      </c>
      <c r="E381" s="8" t="s">
        <v>945</v>
      </c>
      <c r="F381" s="251"/>
      <c r="G381" s="193">
        <v>29685.599999999999</v>
      </c>
      <c r="H381" s="193">
        <f t="shared" ref="G381:H383" si="98">H382</f>
        <v>0</v>
      </c>
      <c r="I381" s="294">
        <f t="shared" si="90"/>
        <v>0</v>
      </c>
    </row>
    <row r="382" spans="1:9" ht="22.5" x14ac:dyDescent="0.2">
      <c r="A382" s="1" t="s">
        <v>78</v>
      </c>
      <c r="B382" s="8" t="s">
        <v>176</v>
      </c>
      <c r="C382" s="251" t="s">
        <v>178</v>
      </c>
      <c r="D382" s="8" t="s">
        <v>189</v>
      </c>
      <c r="E382" s="8" t="s">
        <v>945</v>
      </c>
      <c r="F382" s="251" t="s">
        <v>79</v>
      </c>
      <c r="G382" s="193">
        <v>29685.599999999999</v>
      </c>
      <c r="H382" s="193">
        <f t="shared" si="98"/>
        <v>0</v>
      </c>
      <c r="I382" s="294">
        <f t="shared" si="90"/>
        <v>0</v>
      </c>
    </row>
    <row r="383" spans="1:9" x14ac:dyDescent="0.2">
      <c r="A383" s="1" t="s">
        <v>80</v>
      </c>
      <c r="B383" s="8" t="s">
        <v>176</v>
      </c>
      <c r="C383" s="251" t="s">
        <v>178</v>
      </c>
      <c r="D383" s="8" t="s">
        <v>189</v>
      </c>
      <c r="E383" s="8" t="s">
        <v>945</v>
      </c>
      <c r="F383" s="251" t="s">
        <v>81</v>
      </c>
      <c r="G383" s="193">
        <v>29685.599999999999</v>
      </c>
      <c r="H383" s="193">
        <f t="shared" si="98"/>
        <v>0</v>
      </c>
      <c r="I383" s="294">
        <f t="shared" si="90"/>
        <v>0</v>
      </c>
    </row>
    <row r="384" spans="1:9" x14ac:dyDescent="0.2">
      <c r="A384" s="1" t="s">
        <v>446</v>
      </c>
      <c r="B384" s="8" t="s">
        <v>176</v>
      </c>
      <c r="C384" s="251" t="s">
        <v>178</v>
      </c>
      <c r="D384" s="8" t="s">
        <v>189</v>
      </c>
      <c r="E384" s="8" t="s">
        <v>945</v>
      </c>
      <c r="F384" s="251">
        <v>612</v>
      </c>
      <c r="G384" s="193">
        <v>29685.599999999999</v>
      </c>
      <c r="H384" s="193"/>
      <c r="I384" s="294">
        <f t="shared" si="90"/>
        <v>0</v>
      </c>
    </row>
    <row r="385" spans="1:9" ht="24.75" customHeight="1" x14ac:dyDescent="0.2">
      <c r="A385" s="1" t="s">
        <v>592</v>
      </c>
      <c r="B385" s="8" t="s">
        <v>176</v>
      </c>
      <c r="C385" s="251" t="s">
        <v>178</v>
      </c>
      <c r="D385" s="8" t="s">
        <v>189</v>
      </c>
      <c r="E385" s="8" t="s">
        <v>946</v>
      </c>
      <c r="F385" s="251"/>
      <c r="G385" s="193">
        <v>1629.8</v>
      </c>
      <c r="H385" s="193">
        <f t="shared" ref="G385:H387" si="99">H386</f>
        <v>0</v>
      </c>
      <c r="I385" s="294">
        <f t="shared" si="90"/>
        <v>0</v>
      </c>
    </row>
    <row r="386" spans="1:9" ht="22.5" x14ac:dyDescent="0.2">
      <c r="A386" s="1" t="s">
        <v>78</v>
      </c>
      <c r="B386" s="8" t="s">
        <v>176</v>
      </c>
      <c r="C386" s="251" t="s">
        <v>178</v>
      </c>
      <c r="D386" s="8" t="s">
        <v>189</v>
      </c>
      <c r="E386" s="8" t="s">
        <v>946</v>
      </c>
      <c r="F386" s="251">
        <v>600</v>
      </c>
      <c r="G386" s="193">
        <v>1629.8</v>
      </c>
      <c r="H386" s="193">
        <f t="shared" si="99"/>
        <v>0</v>
      </c>
      <c r="I386" s="294">
        <f t="shared" si="90"/>
        <v>0</v>
      </c>
    </row>
    <row r="387" spans="1:9" x14ac:dyDescent="0.2">
      <c r="A387" s="1" t="s">
        <v>80</v>
      </c>
      <c r="B387" s="8" t="s">
        <v>176</v>
      </c>
      <c r="C387" s="251" t="s">
        <v>178</v>
      </c>
      <c r="D387" s="8" t="s">
        <v>189</v>
      </c>
      <c r="E387" s="8" t="s">
        <v>946</v>
      </c>
      <c r="F387" s="251">
        <v>610</v>
      </c>
      <c r="G387" s="193">
        <v>1629.8</v>
      </c>
      <c r="H387" s="193">
        <f t="shared" si="99"/>
        <v>0</v>
      </c>
      <c r="I387" s="294">
        <f t="shared" si="90"/>
        <v>0</v>
      </c>
    </row>
    <row r="388" spans="1:9" x14ac:dyDescent="0.2">
      <c r="A388" s="1" t="s">
        <v>446</v>
      </c>
      <c r="B388" s="8" t="s">
        <v>176</v>
      </c>
      <c r="C388" s="251" t="s">
        <v>178</v>
      </c>
      <c r="D388" s="8" t="s">
        <v>189</v>
      </c>
      <c r="E388" s="8" t="s">
        <v>946</v>
      </c>
      <c r="F388" s="251">
        <v>612</v>
      </c>
      <c r="G388" s="193">
        <v>1629.8</v>
      </c>
      <c r="H388" s="259"/>
      <c r="I388" s="294">
        <f t="shared" si="90"/>
        <v>0</v>
      </c>
    </row>
    <row r="389" spans="1:9" ht="33.75" x14ac:dyDescent="0.2">
      <c r="A389" s="1" t="s">
        <v>372</v>
      </c>
      <c r="B389" s="8" t="s">
        <v>176</v>
      </c>
      <c r="C389" s="251" t="s">
        <v>178</v>
      </c>
      <c r="D389" s="251" t="s">
        <v>189</v>
      </c>
      <c r="E389" s="8" t="s">
        <v>186</v>
      </c>
      <c r="F389" s="251"/>
      <c r="G389" s="193">
        <v>804</v>
      </c>
      <c r="H389" s="193">
        <f t="shared" ref="G389:H392" si="100">H390</f>
        <v>0</v>
      </c>
      <c r="I389" s="294">
        <f t="shared" si="90"/>
        <v>0</v>
      </c>
    </row>
    <row r="390" spans="1:9" ht="22.5" x14ac:dyDescent="0.2">
      <c r="A390" s="29" t="s">
        <v>58</v>
      </c>
      <c r="B390" s="8" t="s">
        <v>176</v>
      </c>
      <c r="C390" s="251" t="s">
        <v>178</v>
      </c>
      <c r="D390" s="251" t="s">
        <v>189</v>
      </c>
      <c r="E390" s="8" t="s">
        <v>610</v>
      </c>
      <c r="F390" s="251"/>
      <c r="G390" s="193">
        <v>804</v>
      </c>
      <c r="H390" s="193">
        <f t="shared" si="100"/>
        <v>0</v>
      </c>
      <c r="I390" s="294">
        <f t="shared" si="90"/>
        <v>0</v>
      </c>
    </row>
    <row r="391" spans="1:9" ht="22.5" x14ac:dyDescent="0.2">
      <c r="A391" s="1" t="s">
        <v>78</v>
      </c>
      <c r="B391" s="8" t="s">
        <v>176</v>
      </c>
      <c r="C391" s="251" t="s">
        <v>178</v>
      </c>
      <c r="D391" s="251" t="s">
        <v>189</v>
      </c>
      <c r="E391" s="8" t="s">
        <v>610</v>
      </c>
      <c r="F391" s="251">
        <v>600</v>
      </c>
      <c r="G391" s="193">
        <v>804</v>
      </c>
      <c r="H391" s="193">
        <f t="shared" si="100"/>
        <v>0</v>
      </c>
      <c r="I391" s="294">
        <f t="shared" si="90"/>
        <v>0</v>
      </c>
    </row>
    <row r="392" spans="1:9" x14ac:dyDescent="0.2">
      <c r="A392" s="1" t="s">
        <v>80</v>
      </c>
      <c r="B392" s="8" t="s">
        <v>176</v>
      </c>
      <c r="C392" s="251" t="s">
        <v>178</v>
      </c>
      <c r="D392" s="251" t="s">
        <v>189</v>
      </c>
      <c r="E392" s="8" t="s">
        <v>610</v>
      </c>
      <c r="F392" s="251">
        <v>610</v>
      </c>
      <c r="G392" s="193">
        <v>804</v>
      </c>
      <c r="H392" s="193">
        <f t="shared" si="100"/>
        <v>0</v>
      </c>
      <c r="I392" s="294">
        <f t="shared" si="90"/>
        <v>0</v>
      </c>
    </row>
    <row r="393" spans="1:9" ht="17.25" customHeight="1" x14ac:dyDescent="0.2">
      <c r="A393" s="1" t="s">
        <v>82</v>
      </c>
      <c r="B393" s="8" t="s">
        <v>176</v>
      </c>
      <c r="C393" s="251" t="s">
        <v>178</v>
      </c>
      <c r="D393" s="251" t="s">
        <v>189</v>
      </c>
      <c r="E393" s="8" t="s">
        <v>610</v>
      </c>
      <c r="F393" s="251">
        <v>611</v>
      </c>
      <c r="G393" s="193">
        <v>804</v>
      </c>
      <c r="H393" s="252"/>
      <c r="I393" s="294">
        <f t="shared" si="90"/>
        <v>0</v>
      </c>
    </row>
    <row r="394" spans="1:9" x14ac:dyDescent="0.2">
      <c r="A394" s="3" t="s">
        <v>310</v>
      </c>
      <c r="B394" s="247" t="s">
        <v>176</v>
      </c>
      <c r="C394" s="255" t="s">
        <v>178</v>
      </c>
      <c r="D394" s="247" t="s">
        <v>128</v>
      </c>
      <c r="E394" s="247"/>
      <c r="F394" s="255" t="s">
        <v>124</v>
      </c>
      <c r="G394" s="194">
        <v>46150.828000000001</v>
      </c>
      <c r="H394" s="194">
        <f>H395+H399+H404</f>
        <v>0</v>
      </c>
      <c r="I394" s="294">
        <f t="shared" si="90"/>
        <v>0</v>
      </c>
    </row>
    <row r="395" spans="1:9" ht="22.5" x14ac:dyDescent="0.2">
      <c r="A395" s="1" t="s">
        <v>398</v>
      </c>
      <c r="B395" s="8" t="s">
        <v>176</v>
      </c>
      <c r="C395" s="251" t="s">
        <v>178</v>
      </c>
      <c r="D395" s="8" t="s">
        <v>128</v>
      </c>
      <c r="E395" s="8" t="s">
        <v>311</v>
      </c>
      <c r="F395" s="251" t="s">
        <v>124</v>
      </c>
      <c r="G395" s="193">
        <v>46036.828000000001</v>
      </c>
      <c r="H395" s="193">
        <f t="shared" ref="G395:H397" si="101">H396</f>
        <v>0</v>
      </c>
      <c r="I395" s="294">
        <f t="shared" si="90"/>
        <v>0</v>
      </c>
    </row>
    <row r="396" spans="1:9" ht="22.5" x14ac:dyDescent="0.2">
      <c r="A396" s="1" t="s">
        <v>78</v>
      </c>
      <c r="B396" s="8" t="s">
        <v>176</v>
      </c>
      <c r="C396" s="251" t="s">
        <v>178</v>
      </c>
      <c r="D396" s="8" t="s">
        <v>128</v>
      </c>
      <c r="E396" s="8" t="s">
        <v>311</v>
      </c>
      <c r="F396" s="251">
        <v>600</v>
      </c>
      <c r="G396" s="193">
        <v>46036.828000000001</v>
      </c>
      <c r="H396" s="193">
        <f t="shared" si="101"/>
        <v>0</v>
      </c>
      <c r="I396" s="294">
        <f t="shared" si="90"/>
        <v>0</v>
      </c>
    </row>
    <row r="397" spans="1:9" x14ac:dyDescent="0.2">
      <c r="A397" s="1" t="s">
        <v>80</v>
      </c>
      <c r="B397" s="8" t="s">
        <v>176</v>
      </c>
      <c r="C397" s="251" t="s">
        <v>178</v>
      </c>
      <c r="D397" s="8" t="s">
        <v>128</v>
      </c>
      <c r="E397" s="8" t="s">
        <v>311</v>
      </c>
      <c r="F397" s="251">
        <v>610</v>
      </c>
      <c r="G397" s="193">
        <v>46036.828000000001</v>
      </c>
      <c r="H397" s="193">
        <f t="shared" si="101"/>
        <v>0</v>
      </c>
      <c r="I397" s="294">
        <f t="shared" si="90"/>
        <v>0</v>
      </c>
    </row>
    <row r="398" spans="1:9" ht="33.75" x14ac:dyDescent="0.2">
      <c r="A398" s="1" t="s">
        <v>82</v>
      </c>
      <c r="B398" s="8" t="s">
        <v>176</v>
      </c>
      <c r="C398" s="251" t="s">
        <v>178</v>
      </c>
      <c r="D398" s="8" t="s">
        <v>128</v>
      </c>
      <c r="E398" s="8" t="s">
        <v>311</v>
      </c>
      <c r="F398" s="251">
        <v>611</v>
      </c>
      <c r="G398" s="193">
        <v>46036.828000000001</v>
      </c>
      <c r="H398" s="252"/>
      <c r="I398" s="294">
        <f t="shared" si="90"/>
        <v>0</v>
      </c>
    </row>
    <row r="399" spans="1:9" ht="22.5" x14ac:dyDescent="0.2">
      <c r="A399" s="1" t="s">
        <v>582</v>
      </c>
      <c r="B399" s="8" t="s">
        <v>176</v>
      </c>
      <c r="C399" s="251" t="s">
        <v>178</v>
      </c>
      <c r="D399" s="8" t="s">
        <v>128</v>
      </c>
      <c r="E399" s="8" t="s">
        <v>651</v>
      </c>
      <c r="F399" s="251"/>
      <c r="G399" s="193">
        <v>0</v>
      </c>
      <c r="H399" s="193">
        <f t="shared" ref="G399:H402" si="102">H400</f>
        <v>0</v>
      </c>
      <c r="I399" s="294" t="e">
        <f t="shared" si="90"/>
        <v>#DIV/0!</v>
      </c>
    </row>
    <row r="400" spans="1:9" ht="22.5" x14ac:dyDescent="0.2">
      <c r="A400" s="1" t="s">
        <v>582</v>
      </c>
      <c r="B400" s="8" t="s">
        <v>176</v>
      </c>
      <c r="C400" s="251" t="s">
        <v>178</v>
      </c>
      <c r="D400" s="8" t="s">
        <v>128</v>
      </c>
      <c r="E400" s="8" t="s">
        <v>651</v>
      </c>
      <c r="F400" s="251"/>
      <c r="G400" s="193">
        <v>0</v>
      </c>
      <c r="H400" s="193">
        <f t="shared" si="102"/>
        <v>0</v>
      </c>
      <c r="I400" s="294" t="e">
        <f t="shared" si="90"/>
        <v>#DIV/0!</v>
      </c>
    </row>
    <row r="401" spans="1:9" ht="22.5" x14ac:dyDescent="0.2">
      <c r="A401" s="1" t="s">
        <v>78</v>
      </c>
      <c r="B401" s="8" t="s">
        <v>176</v>
      </c>
      <c r="C401" s="251" t="s">
        <v>178</v>
      </c>
      <c r="D401" s="8" t="s">
        <v>128</v>
      </c>
      <c r="E401" s="8" t="s">
        <v>651</v>
      </c>
      <c r="F401" s="251">
        <v>600</v>
      </c>
      <c r="G401" s="193">
        <v>0</v>
      </c>
      <c r="H401" s="193">
        <f t="shared" si="102"/>
        <v>0</v>
      </c>
      <c r="I401" s="294" t="e">
        <f t="shared" si="90"/>
        <v>#DIV/0!</v>
      </c>
    </row>
    <row r="402" spans="1:9" x14ac:dyDescent="0.2">
      <c r="A402" s="1" t="s">
        <v>80</v>
      </c>
      <c r="B402" s="8" t="s">
        <v>176</v>
      </c>
      <c r="C402" s="251" t="s">
        <v>178</v>
      </c>
      <c r="D402" s="8" t="s">
        <v>128</v>
      </c>
      <c r="E402" s="8" t="s">
        <v>651</v>
      </c>
      <c r="F402" s="251">
        <v>610</v>
      </c>
      <c r="G402" s="193">
        <v>0</v>
      </c>
      <c r="H402" s="193">
        <f t="shared" si="102"/>
        <v>0</v>
      </c>
      <c r="I402" s="294" t="e">
        <f t="shared" si="90"/>
        <v>#DIV/0!</v>
      </c>
    </row>
    <row r="403" spans="1:9" ht="16.5" customHeight="1" x14ac:dyDescent="0.2">
      <c r="A403" s="1" t="s">
        <v>82</v>
      </c>
      <c r="B403" s="8" t="s">
        <v>176</v>
      </c>
      <c r="C403" s="251" t="s">
        <v>178</v>
      </c>
      <c r="D403" s="8" t="s">
        <v>128</v>
      </c>
      <c r="E403" s="8" t="s">
        <v>651</v>
      </c>
      <c r="F403" s="251">
        <v>611</v>
      </c>
      <c r="G403" s="193"/>
      <c r="H403" s="252"/>
      <c r="I403" s="294" t="e">
        <f t="shared" si="90"/>
        <v>#DIV/0!</v>
      </c>
    </row>
    <row r="404" spans="1:9" ht="20.25" customHeight="1" x14ac:dyDescent="0.2">
      <c r="A404" s="1" t="s">
        <v>372</v>
      </c>
      <c r="B404" s="8" t="s">
        <v>176</v>
      </c>
      <c r="C404" s="251" t="s">
        <v>178</v>
      </c>
      <c r="D404" s="8" t="s">
        <v>128</v>
      </c>
      <c r="E404" s="8" t="s">
        <v>186</v>
      </c>
      <c r="F404" s="251"/>
      <c r="G404" s="193">
        <v>114</v>
      </c>
      <c r="H404" s="193">
        <f t="shared" ref="G404:H407" si="103">H405</f>
        <v>0</v>
      </c>
      <c r="I404" s="294">
        <f t="shared" si="90"/>
        <v>0</v>
      </c>
    </row>
    <row r="405" spans="1:9" ht="22.5" x14ac:dyDescent="0.2">
      <c r="A405" s="29" t="s">
        <v>58</v>
      </c>
      <c r="B405" s="8" t="s">
        <v>176</v>
      </c>
      <c r="C405" s="251" t="s">
        <v>178</v>
      </c>
      <c r="D405" s="8" t="s">
        <v>128</v>
      </c>
      <c r="E405" s="8" t="s">
        <v>610</v>
      </c>
      <c r="F405" s="251"/>
      <c r="G405" s="193">
        <v>114</v>
      </c>
      <c r="H405" s="193">
        <f t="shared" si="103"/>
        <v>0</v>
      </c>
      <c r="I405" s="294">
        <f t="shared" si="90"/>
        <v>0</v>
      </c>
    </row>
    <row r="406" spans="1:9" ht="16.5" customHeight="1" x14ac:dyDescent="0.2">
      <c r="A406" s="1" t="s">
        <v>78</v>
      </c>
      <c r="B406" s="8" t="s">
        <v>176</v>
      </c>
      <c r="C406" s="251" t="s">
        <v>178</v>
      </c>
      <c r="D406" s="8" t="s">
        <v>128</v>
      </c>
      <c r="E406" s="8" t="s">
        <v>610</v>
      </c>
      <c r="F406" s="251">
        <v>600</v>
      </c>
      <c r="G406" s="193">
        <v>114</v>
      </c>
      <c r="H406" s="193">
        <f t="shared" si="103"/>
        <v>0</v>
      </c>
      <c r="I406" s="294">
        <f t="shared" si="90"/>
        <v>0</v>
      </c>
    </row>
    <row r="407" spans="1:9" x14ac:dyDescent="0.2">
      <c r="A407" s="1" t="s">
        <v>80</v>
      </c>
      <c r="B407" s="8" t="s">
        <v>176</v>
      </c>
      <c r="C407" s="251" t="s">
        <v>178</v>
      </c>
      <c r="D407" s="8" t="s">
        <v>128</v>
      </c>
      <c r="E407" s="8" t="s">
        <v>610</v>
      </c>
      <c r="F407" s="251">
        <v>610</v>
      </c>
      <c r="G407" s="193">
        <v>114</v>
      </c>
      <c r="H407" s="193">
        <f t="shared" si="103"/>
        <v>0</v>
      </c>
      <c r="I407" s="294">
        <f t="shared" si="90"/>
        <v>0</v>
      </c>
    </row>
    <row r="408" spans="1:9" ht="18.75" customHeight="1" x14ac:dyDescent="0.2">
      <c r="A408" s="1" t="s">
        <v>82</v>
      </c>
      <c r="B408" s="8" t="s">
        <v>176</v>
      </c>
      <c r="C408" s="251" t="s">
        <v>178</v>
      </c>
      <c r="D408" s="8" t="s">
        <v>128</v>
      </c>
      <c r="E408" s="8" t="s">
        <v>610</v>
      </c>
      <c r="F408" s="251">
        <v>611</v>
      </c>
      <c r="G408" s="193">
        <v>114</v>
      </c>
      <c r="H408" s="252"/>
      <c r="I408" s="294">
        <f t="shared" si="90"/>
        <v>0</v>
      </c>
    </row>
    <row r="409" spans="1:9" x14ac:dyDescent="0.2">
      <c r="A409" s="33" t="s">
        <v>345</v>
      </c>
      <c r="B409" s="249" t="s">
        <v>176</v>
      </c>
      <c r="C409" s="249" t="s">
        <v>178</v>
      </c>
      <c r="D409" s="249" t="s">
        <v>178</v>
      </c>
      <c r="E409" s="249"/>
      <c r="F409" s="250"/>
      <c r="G409" s="192">
        <v>7738</v>
      </c>
      <c r="H409" s="192">
        <f t="shared" ref="G409:H414" si="104">H410</f>
        <v>0</v>
      </c>
      <c r="I409" s="294">
        <f t="shared" si="90"/>
        <v>0</v>
      </c>
    </row>
    <row r="410" spans="1:9" x14ac:dyDescent="0.2">
      <c r="A410" s="1" t="s">
        <v>347</v>
      </c>
      <c r="B410" s="8" t="s">
        <v>176</v>
      </c>
      <c r="C410" s="251" t="s">
        <v>178</v>
      </c>
      <c r="D410" s="251" t="s">
        <v>178</v>
      </c>
      <c r="E410" s="8" t="s">
        <v>348</v>
      </c>
      <c r="F410" s="251" t="s">
        <v>124</v>
      </c>
      <c r="G410" s="193">
        <v>7738</v>
      </c>
      <c r="H410" s="193">
        <f t="shared" si="104"/>
        <v>0</v>
      </c>
      <c r="I410" s="294">
        <f t="shared" si="90"/>
        <v>0</v>
      </c>
    </row>
    <row r="411" spans="1:9" x14ac:dyDescent="0.2">
      <c r="A411" s="1" t="s">
        <v>349</v>
      </c>
      <c r="B411" s="8" t="s">
        <v>176</v>
      </c>
      <c r="C411" s="251" t="s">
        <v>178</v>
      </c>
      <c r="D411" s="8" t="s">
        <v>178</v>
      </c>
      <c r="E411" s="8" t="s">
        <v>350</v>
      </c>
      <c r="F411" s="251"/>
      <c r="G411" s="193">
        <v>7738</v>
      </c>
      <c r="H411" s="193">
        <f t="shared" si="104"/>
        <v>0</v>
      </c>
      <c r="I411" s="294">
        <f t="shared" si="90"/>
        <v>0</v>
      </c>
    </row>
    <row r="412" spans="1:9" x14ac:dyDescent="0.2">
      <c r="A412" s="1" t="s">
        <v>385</v>
      </c>
      <c r="B412" s="8" t="s">
        <v>176</v>
      </c>
      <c r="C412" s="251" t="s">
        <v>178</v>
      </c>
      <c r="D412" s="8" t="s">
        <v>178</v>
      </c>
      <c r="E412" s="8" t="s">
        <v>351</v>
      </c>
      <c r="F412" s="251"/>
      <c r="G412" s="193">
        <v>7738</v>
      </c>
      <c r="H412" s="193">
        <f t="shared" si="104"/>
        <v>0</v>
      </c>
      <c r="I412" s="294">
        <f t="shared" si="90"/>
        <v>0</v>
      </c>
    </row>
    <row r="413" spans="1:9" ht="22.5" x14ac:dyDescent="0.2">
      <c r="A413" s="1" t="s">
        <v>78</v>
      </c>
      <c r="B413" s="8" t="s">
        <v>176</v>
      </c>
      <c r="C413" s="251" t="s">
        <v>178</v>
      </c>
      <c r="D413" s="8" t="s">
        <v>178</v>
      </c>
      <c r="E413" s="8" t="s">
        <v>351</v>
      </c>
      <c r="F413" s="251">
        <v>600</v>
      </c>
      <c r="G413" s="193">
        <v>7738</v>
      </c>
      <c r="H413" s="193">
        <f t="shared" si="104"/>
        <v>0</v>
      </c>
      <c r="I413" s="294">
        <f t="shared" si="90"/>
        <v>0</v>
      </c>
    </row>
    <row r="414" spans="1:9" x14ac:dyDescent="0.2">
      <c r="A414" s="1" t="s">
        <v>80</v>
      </c>
      <c r="B414" s="8" t="s">
        <v>176</v>
      </c>
      <c r="C414" s="251" t="s">
        <v>178</v>
      </c>
      <c r="D414" s="8" t="s">
        <v>178</v>
      </c>
      <c r="E414" s="8" t="s">
        <v>351</v>
      </c>
      <c r="F414" s="251">
        <v>610</v>
      </c>
      <c r="G414" s="193">
        <v>7738</v>
      </c>
      <c r="H414" s="193">
        <f t="shared" si="104"/>
        <v>0</v>
      </c>
      <c r="I414" s="294">
        <f t="shared" si="90"/>
        <v>0</v>
      </c>
    </row>
    <row r="415" spans="1:9" ht="18.75" customHeight="1" x14ac:dyDescent="0.2">
      <c r="A415" s="1" t="s">
        <v>82</v>
      </c>
      <c r="B415" s="8" t="s">
        <v>176</v>
      </c>
      <c r="C415" s="251" t="s">
        <v>178</v>
      </c>
      <c r="D415" s="8" t="s">
        <v>178</v>
      </c>
      <c r="E415" s="8" t="s">
        <v>351</v>
      </c>
      <c r="F415" s="251">
        <v>611</v>
      </c>
      <c r="G415" s="193">
        <v>7738</v>
      </c>
      <c r="H415" s="252"/>
      <c r="I415" s="294">
        <f t="shared" ref="I415:I482" si="105">H415/G415*1</f>
        <v>0</v>
      </c>
    </row>
    <row r="416" spans="1:9" x14ac:dyDescent="0.2">
      <c r="A416" s="33" t="s">
        <v>193</v>
      </c>
      <c r="B416" s="249" t="s">
        <v>176</v>
      </c>
      <c r="C416" s="250" t="s">
        <v>178</v>
      </c>
      <c r="D416" s="249" t="s">
        <v>194</v>
      </c>
      <c r="E416" s="249" t="s">
        <v>123</v>
      </c>
      <c r="F416" s="250" t="s">
        <v>124</v>
      </c>
      <c r="G416" s="192">
        <v>35692.498</v>
      </c>
      <c r="H416" s="192">
        <f t="shared" ref="G416:H416" si="106">H417</f>
        <v>0</v>
      </c>
      <c r="I416" s="294">
        <f t="shared" si="105"/>
        <v>0</v>
      </c>
    </row>
    <row r="417" spans="1:9" ht="22.5" x14ac:dyDescent="0.2">
      <c r="A417" s="1" t="s">
        <v>642</v>
      </c>
      <c r="B417" s="8" t="s">
        <v>176</v>
      </c>
      <c r="C417" s="251" t="s">
        <v>178</v>
      </c>
      <c r="D417" s="8" t="s">
        <v>194</v>
      </c>
      <c r="E417" s="8" t="s">
        <v>195</v>
      </c>
      <c r="F417" s="251"/>
      <c r="G417" s="193">
        <v>35692.498</v>
      </c>
      <c r="H417" s="193">
        <f>H418+H438+H423</f>
        <v>0</v>
      </c>
      <c r="I417" s="294">
        <f t="shared" si="105"/>
        <v>0</v>
      </c>
    </row>
    <row r="418" spans="1:9" ht="22.5" x14ac:dyDescent="0.2">
      <c r="A418" s="1" t="s">
        <v>196</v>
      </c>
      <c r="B418" s="8" t="s">
        <v>176</v>
      </c>
      <c r="C418" s="251" t="s">
        <v>178</v>
      </c>
      <c r="D418" s="8" t="s">
        <v>194</v>
      </c>
      <c r="E418" s="8" t="s">
        <v>197</v>
      </c>
      <c r="F418" s="251"/>
      <c r="G418" s="193">
        <v>2268</v>
      </c>
      <c r="H418" s="193">
        <f>H419</f>
        <v>0</v>
      </c>
      <c r="I418" s="294">
        <f t="shared" si="105"/>
        <v>0</v>
      </c>
    </row>
    <row r="419" spans="1:9" ht="28.5" customHeight="1" x14ac:dyDescent="0.2">
      <c r="A419" s="1" t="s">
        <v>87</v>
      </c>
      <c r="B419" s="8" t="s">
        <v>176</v>
      </c>
      <c r="C419" s="251" t="s">
        <v>178</v>
      </c>
      <c r="D419" s="8" t="s">
        <v>194</v>
      </c>
      <c r="E419" s="8" t="s">
        <v>197</v>
      </c>
      <c r="F419" s="251">
        <v>100</v>
      </c>
      <c r="G419" s="193">
        <v>2268</v>
      </c>
      <c r="H419" s="193">
        <f t="shared" ref="G419:H419" si="107">H420</f>
        <v>0</v>
      </c>
      <c r="I419" s="294">
        <f t="shared" si="105"/>
        <v>0</v>
      </c>
    </row>
    <row r="420" spans="1:9" x14ac:dyDescent="0.2">
      <c r="A420" s="1" t="s">
        <v>108</v>
      </c>
      <c r="B420" s="8" t="s">
        <v>176</v>
      </c>
      <c r="C420" s="251" t="s">
        <v>178</v>
      </c>
      <c r="D420" s="8" t="s">
        <v>194</v>
      </c>
      <c r="E420" s="8" t="s">
        <v>197</v>
      </c>
      <c r="F420" s="251">
        <v>120</v>
      </c>
      <c r="G420" s="193">
        <v>2268</v>
      </c>
      <c r="H420" s="193">
        <f t="shared" ref="G420:H420" si="108">H421+H422</f>
        <v>0</v>
      </c>
      <c r="I420" s="294">
        <f t="shared" si="105"/>
        <v>0</v>
      </c>
    </row>
    <row r="421" spans="1:9" x14ac:dyDescent="0.2">
      <c r="A421" s="5" t="s">
        <v>109</v>
      </c>
      <c r="B421" s="8" t="s">
        <v>176</v>
      </c>
      <c r="C421" s="251" t="s">
        <v>178</v>
      </c>
      <c r="D421" s="8" t="s">
        <v>194</v>
      </c>
      <c r="E421" s="8" t="s">
        <v>197</v>
      </c>
      <c r="F421" s="251">
        <v>121</v>
      </c>
      <c r="G421" s="193">
        <v>1742</v>
      </c>
      <c r="H421" s="252"/>
      <c r="I421" s="294">
        <f t="shared" si="105"/>
        <v>0</v>
      </c>
    </row>
    <row r="422" spans="1:9" ht="22.5" x14ac:dyDescent="0.2">
      <c r="A422" s="5" t="s">
        <v>110</v>
      </c>
      <c r="B422" s="8" t="s">
        <v>176</v>
      </c>
      <c r="C422" s="251" t="s">
        <v>178</v>
      </c>
      <c r="D422" s="8" t="s">
        <v>194</v>
      </c>
      <c r="E422" s="8" t="s">
        <v>197</v>
      </c>
      <c r="F422" s="251">
        <v>129</v>
      </c>
      <c r="G422" s="193">
        <v>526</v>
      </c>
      <c r="H422" s="252"/>
      <c r="I422" s="294">
        <f t="shared" si="105"/>
        <v>0</v>
      </c>
    </row>
    <row r="423" spans="1:9" x14ac:dyDescent="0.2">
      <c r="A423" s="1" t="s">
        <v>198</v>
      </c>
      <c r="B423" s="8" t="s">
        <v>176</v>
      </c>
      <c r="C423" s="251" t="s">
        <v>178</v>
      </c>
      <c r="D423" s="8" t="s">
        <v>194</v>
      </c>
      <c r="E423" s="8" t="s">
        <v>199</v>
      </c>
      <c r="F423" s="251" t="s">
        <v>124</v>
      </c>
      <c r="G423" s="193">
        <v>32224.498</v>
      </c>
      <c r="H423" s="193">
        <f t="shared" ref="G423:H423" si="109">H424+H428+H433</f>
        <v>0</v>
      </c>
      <c r="I423" s="294">
        <f t="shared" si="105"/>
        <v>0</v>
      </c>
    </row>
    <row r="424" spans="1:9" ht="33.75" x14ac:dyDescent="0.2">
      <c r="A424" s="1" t="s">
        <v>87</v>
      </c>
      <c r="B424" s="8" t="s">
        <v>176</v>
      </c>
      <c r="C424" s="251" t="s">
        <v>178</v>
      </c>
      <c r="D424" s="8" t="s">
        <v>194</v>
      </c>
      <c r="E424" s="8" t="s">
        <v>200</v>
      </c>
      <c r="F424" s="251" t="s">
        <v>88</v>
      </c>
      <c r="G424" s="193">
        <v>27484</v>
      </c>
      <c r="H424" s="193">
        <f t="shared" ref="G424:H424" si="110">H425</f>
        <v>0</v>
      </c>
      <c r="I424" s="294">
        <f t="shared" si="105"/>
        <v>0</v>
      </c>
    </row>
    <row r="425" spans="1:9" x14ac:dyDescent="0.2">
      <c r="A425" s="1" t="s">
        <v>89</v>
      </c>
      <c r="B425" s="8" t="s">
        <v>176</v>
      </c>
      <c r="C425" s="251" t="s">
        <v>178</v>
      </c>
      <c r="D425" s="8" t="s">
        <v>194</v>
      </c>
      <c r="E425" s="8" t="s">
        <v>200</v>
      </c>
      <c r="F425" s="251">
        <v>110</v>
      </c>
      <c r="G425" s="193">
        <v>27484</v>
      </c>
      <c r="H425" s="193">
        <f t="shared" ref="G425:H425" si="111">H426+H427</f>
        <v>0</v>
      </c>
      <c r="I425" s="294">
        <f t="shared" si="105"/>
        <v>0</v>
      </c>
    </row>
    <row r="426" spans="1:9" x14ac:dyDescent="0.2">
      <c r="A426" s="1" t="s">
        <v>90</v>
      </c>
      <c r="B426" s="8" t="s">
        <v>176</v>
      </c>
      <c r="C426" s="251" t="s">
        <v>178</v>
      </c>
      <c r="D426" s="8" t="s">
        <v>194</v>
      </c>
      <c r="E426" s="8" t="s">
        <v>200</v>
      </c>
      <c r="F426" s="251">
        <v>111</v>
      </c>
      <c r="G426" s="193">
        <v>21109</v>
      </c>
      <c r="H426" s="252"/>
      <c r="I426" s="294">
        <f t="shared" si="105"/>
        <v>0</v>
      </c>
    </row>
    <row r="427" spans="1:9" ht="22.5" x14ac:dyDescent="0.2">
      <c r="A427" s="5" t="s">
        <v>91</v>
      </c>
      <c r="B427" s="8" t="s">
        <v>176</v>
      </c>
      <c r="C427" s="251" t="s">
        <v>178</v>
      </c>
      <c r="D427" s="8" t="s">
        <v>194</v>
      </c>
      <c r="E427" s="8" t="s">
        <v>200</v>
      </c>
      <c r="F427" s="251">
        <v>119</v>
      </c>
      <c r="G427" s="193">
        <v>6375</v>
      </c>
      <c r="H427" s="252"/>
      <c r="I427" s="294">
        <f t="shared" si="105"/>
        <v>0</v>
      </c>
    </row>
    <row r="428" spans="1:9" x14ac:dyDescent="0.2">
      <c r="A428" s="1" t="s">
        <v>376</v>
      </c>
      <c r="B428" s="8" t="s">
        <v>176</v>
      </c>
      <c r="C428" s="251" t="s">
        <v>178</v>
      </c>
      <c r="D428" s="8" t="s">
        <v>194</v>
      </c>
      <c r="E428" s="8" t="s">
        <v>201</v>
      </c>
      <c r="F428" s="251" t="s">
        <v>96</v>
      </c>
      <c r="G428" s="193">
        <v>4717.0330000000004</v>
      </c>
      <c r="H428" s="193">
        <f t="shared" ref="G428:H428" si="112">H429</f>
        <v>0</v>
      </c>
      <c r="I428" s="294">
        <f t="shared" si="105"/>
        <v>0</v>
      </c>
    </row>
    <row r="429" spans="1:9" ht="15" customHeight="1" x14ac:dyDescent="0.2">
      <c r="A429" s="1" t="s">
        <v>97</v>
      </c>
      <c r="B429" s="8" t="s">
        <v>176</v>
      </c>
      <c r="C429" s="251" t="s">
        <v>178</v>
      </c>
      <c r="D429" s="8" t="s">
        <v>194</v>
      </c>
      <c r="E429" s="8" t="s">
        <v>201</v>
      </c>
      <c r="F429" s="251" t="s">
        <v>98</v>
      </c>
      <c r="G429" s="193">
        <v>4717.0330000000004</v>
      </c>
      <c r="H429" s="193">
        <f>H431+H430+H432</f>
        <v>0</v>
      </c>
      <c r="I429" s="294">
        <f t="shared" si="105"/>
        <v>0</v>
      </c>
    </row>
    <row r="430" spans="1:9" x14ac:dyDescent="0.2">
      <c r="A430" s="11" t="s">
        <v>111</v>
      </c>
      <c r="B430" s="8" t="s">
        <v>176</v>
      </c>
      <c r="C430" s="251" t="s">
        <v>178</v>
      </c>
      <c r="D430" s="8" t="s">
        <v>194</v>
      </c>
      <c r="E430" s="8" t="s">
        <v>201</v>
      </c>
      <c r="F430" s="251">
        <v>242</v>
      </c>
      <c r="G430" s="193">
        <v>455</v>
      </c>
      <c r="H430" s="252"/>
      <c r="I430" s="294">
        <f t="shared" si="105"/>
        <v>0</v>
      </c>
    </row>
    <row r="431" spans="1:9" x14ac:dyDescent="0.2">
      <c r="A431" s="11" t="s">
        <v>393</v>
      </c>
      <c r="B431" s="8" t="s">
        <v>176</v>
      </c>
      <c r="C431" s="251" t="s">
        <v>178</v>
      </c>
      <c r="D431" s="8" t="s">
        <v>194</v>
      </c>
      <c r="E431" s="8" t="s">
        <v>201</v>
      </c>
      <c r="F431" s="251" t="s">
        <v>100</v>
      </c>
      <c r="G431" s="193">
        <v>4142.6080000000002</v>
      </c>
      <c r="H431" s="252"/>
      <c r="I431" s="294">
        <f t="shared" si="105"/>
        <v>0</v>
      </c>
    </row>
    <row r="432" spans="1:9" s="180" customFormat="1" ht="12" x14ac:dyDescent="0.2">
      <c r="A432" s="11" t="s">
        <v>549</v>
      </c>
      <c r="B432" s="8" t="s">
        <v>176</v>
      </c>
      <c r="C432" s="251" t="s">
        <v>178</v>
      </c>
      <c r="D432" s="8" t="s">
        <v>194</v>
      </c>
      <c r="E432" s="8" t="s">
        <v>201</v>
      </c>
      <c r="F432" s="251">
        <v>247</v>
      </c>
      <c r="G432" s="193">
        <v>119.425</v>
      </c>
      <c r="H432" s="252"/>
      <c r="I432" s="294">
        <f t="shared" si="105"/>
        <v>0</v>
      </c>
    </row>
    <row r="433" spans="1:9" s="180" customFormat="1" ht="12" x14ac:dyDescent="0.2">
      <c r="A433" s="11" t="s">
        <v>112</v>
      </c>
      <c r="B433" s="8" t="s">
        <v>176</v>
      </c>
      <c r="C433" s="251" t="s">
        <v>178</v>
      </c>
      <c r="D433" s="8" t="s">
        <v>194</v>
      </c>
      <c r="E433" s="8" t="s">
        <v>201</v>
      </c>
      <c r="F433" s="251" t="s">
        <v>171</v>
      </c>
      <c r="G433" s="193">
        <v>23.465000000000003</v>
      </c>
      <c r="H433" s="193">
        <f t="shared" ref="G433:H433" si="113">H434</f>
        <v>0</v>
      </c>
      <c r="I433" s="294">
        <f t="shared" si="105"/>
        <v>0</v>
      </c>
    </row>
    <row r="434" spans="1:9" x14ac:dyDescent="0.2">
      <c r="A434" s="11" t="s">
        <v>113</v>
      </c>
      <c r="B434" s="8" t="s">
        <v>176</v>
      </c>
      <c r="C434" s="251" t="s">
        <v>178</v>
      </c>
      <c r="D434" s="8" t="s">
        <v>194</v>
      </c>
      <c r="E434" s="8" t="s">
        <v>201</v>
      </c>
      <c r="F434" s="251" t="s">
        <v>114</v>
      </c>
      <c r="G434" s="193">
        <v>23.465000000000003</v>
      </c>
      <c r="H434" s="193">
        <f t="shared" ref="G434:H434" si="114">H435+H436+H437</f>
        <v>0</v>
      </c>
      <c r="I434" s="294">
        <f t="shared" si="105"/>
        <v>0</v>
      </c>
    </row>
    <row r="435" spans="1:9" x14ac:dyDescent="0.2">
      <c r="A435" s="28" t="s">
        <v>115</v>
      </c>
      <c r="B435" s="8" t="s">
        <v>176</v>
      </c>
      <c r="C435" s="251" t="s">
        <v>178</v>
      </c>
      <c r="D435" s="8" t="s">
        <v>194</v>
      </c>
      <c r="E435" s="8" t="s">
        <v>201</v>
      </c>
      <c r="F435" s="251" t="s">
        <v>116</v>
      </c>
      <c r="G435" s="193">
        <v>5.3650000000000002</v>
      </c>
      <c r="H435" s="252"/>
      <c r="I435" s="294">
        <f t="shared" si="105"/>
        <v>0</v>
      </c>
    </row>
    <row r="436" spans="1:9" x14ac:dyDescent="0.2">
      <c r="A436" s="11" t="s">
        <v>172</v>
      </c>
      <c r="B436" s="8" t="s">
        <v>176</v>
      </c>
      <c r="C436" s="251" t="s">
        <v>178</v>
      </c>
      <c r="D436" s="8" t="s">
        <v>194</v>
      </c>
      <c r="E436" s="8" t="s">
        <v>201</v>
      </c>
      <c r="F436" s="251">
        <v>852</v>
      </c>
      <c r="G436" s="193">
        <v>18.100000000000001</v>
      </c>
      <c r="H436" s="252"/>
      <c r="I436" s="294">
        <f t="shared" si="105"/>
        <v>0</v>
      </c>
    </row>
    <row r="437" spans="1:9" x14ac:dyDescent="0.2">
      <c r="A437" s="11" t="s">
        <v>370</v>
      </c>
      <c r="B437" s="8" t="s">
        <v>176</v>
      </c>
      <c r="C437" s="251" t="s">
        <v>178</v>
      </c>
      <c r="D437" s="8" t="s">
        <v>194</v>
      </c>
      <c r="E437" s="8" t="s">
        <v>201</v>
      </c>
      <c r="F437" s="251">
        <v>853</v>
      </c>
      <c r="G437" s="193"/>
      <c r="H437" s="252"/>
      <c r="I437" s="294" t="e">
        <f t="shared" si="105"/>
        <v>#DIV/0!</v>
      </c>
    </row>
    <row r="438" spans="1:9" ht="22.5" x14ac:dyDescent="0.2">
      <c r="A438" s="1" t="s">
        <v>202</v>
      </c>
      <c r="B438" s="8" t="s">
        <v>176</v>
      </c>
      <c r="C438" s="251" t="s">
        <v>178</v>
      </c>
      <c r="D438" s="8" t="s">
        <v>194</v>
      </c>
      <c r="E438" s="8" t="s">
        <v>203</v>
      </c>
      <c r="F438" s="251"/>
      <c r="G438" s="193">
        <v>1200</v>
      </c>
      <c r="H438" s="193">
        <f t="shared" ref="G438:H438" si="115">H439+H443</f>
        <v>0</v>
      </c>
      <c r="I438" s="294">
        <f t="shared" si="105"/>
        <v>0</v>
      </c>
    </row>
    <row r="439" spans="1:9" x14ac:dyDescent="0.2">
      <c r="A439" s="1" t="s">
        <v>376</v>
      </c>
      <c r="B439" s="8" t="s">
        <v>176</v>
      </c>
      <c r="C439" s="251" t="s">
        <v>178</v>
      </c>
      <c r="D439" s="8" t="s">
        <v>194</v>
      </c>
      <c r="E439" s="8" t="s">
        <v>203</v>
      </c>
      <c r="F439" s="251">
        <v>200</v>
      </c>
      <c r="G439" s="193">
        <v>670</v>
      </c>
      <c r="H439" s="193">
        <f t="shared" ref="G439:H439" si="116">H440</f>
        <v>0</v>
      </c>
      <c r="I439" s="294">
        <f t="shared" si="105"/>
        <v>0</v>
      </c>
    </row>
    <row r="440" spans="1:9" ht="22.5" x14ac:dyDescent="0.2">
      <c r="A440" s="1" t="s">
        <v>97</v>
      </c>
      <c r="B440" s="8" t="s">
        <v>176</v>
      </c>
      <c r="C440" s="251" t="s">
        <v>178</v>
      </c>
      <c r="D440" s="8" t="s">
        <v>194</v>
      </c>
      <c r="E440" s="8" t="s">
        <v>203</v>
      </c>
      <c r="F440" s="251">
        <v>240</v>
      </c>
      <c r="G440" s="193">
        <v>670</v>
      </c>
      <c r="H440" s="193">
        <f>H441+H442</f>
        <v>0</v>
      </c>
      <c r="I440" s="294">
        <f t="shared" si="105"/>
        <v>0</v>
      </c>
    </row>
    <row r="441" spans="1:9" x14ac:dyDescent="0.2">
      <c r="A441" s="11" t="s">
        <v>111</v>
      </c>
      <c r="B441" s="8" t="s">
        <v>176</v>
      </c>
      <c r="C441" s="251" t="s">
        <v>178</v>
      </c>
      <c r="D441" s="8" t="s">
        <v>194</v>
      </c>
      <c r="E441" s="8" t="s">
        <v>203</v>
      </c>
      <c r="F441" s="251">
        <v>242</v>
      </c>
      <c r="G441" s="193"/>
      <c r="H441" s="252"/>
      <c r="I441" s="294" t="e">
        <f t="shared" si="105"/>
        <v>#DIV/0!</v>
      </c>
    </row>
    <row r="442" spans="1:9" x14ac:dyDescent="0.2">
      <c r="A442" s="11" t="s">
        <v>393</v>
      </c>
      <c r="B442" s="8" t="s">
        <v>176</v>
      </c>
      <c r="C442" s="251" t="s">
        <v>178</v>
      </c>
      <c r="D442" s="8" t="s">
        <v>194</v>
      </c>
      <c r="E442" s="8" t="s">
        <v>203</v>
      </c>
      <c r="F442" s="251">
        <v>244</v>
      </c>
      <c r="G442" s="193">
        <v>670</v>
      </c>
      <c r="H442" s="252"/>
      <c r="I442" s="294">
        <f t="shared" si="105"/>
        <v>0</v>
      </c>
    </row>
    <row r="443" spans="1:9" x14ac:dyDescent="0.2">
      <c r="A443" s="28" t="s">
        <v>136</v>
      </c>
      <c r="B443" s="8" t="s">
        <v>176</v>
      </c>
      <c r="C443" s="251" t="s">
        <v>178</v>
      </c>
      <c r="D443" s="8" t="s">
        <v>194</v>
      </c>
      <c r="E443" s="8" t="s">
        <v>203</v>
      </c>
      <c r="F443" s="251">
        <v>300</v>
      </c>
      <c r="G443" s="193">
        <v>530</v>
      </c>
      <c r="H443" s="193">
        <f t="shared" ref="G443:H443" si="117">H444</f>
        <v>0</v>
      </c>
      <c r="I443" s="294">
        <f t="shared" si="105"/>
        <v>0</v>
      </c>
    </row>
    <row r="444" spans="1:9" x14ac:dyDescent="0.2">
      <c r="A444" s="1" t="s">
        <v>204</v>
      </c>
      <c r="B444" s="8" t="s">
        <v>176</v>
      </c>
      <c r="C444" s="251" t="s">
        <v>178</v>
      </c>
      <c r="D444" s="8" t="s">
        <v>194</v>
      </c>
      <c r="E444" s="8" t="s">
        <v>203</v>
      </c>
      <c r="F444" s="251">
        <v>350</v>
      </c>
      <c r="G444" s="193">
        <v>530</v>
      </c>
      <c r="H444" s="263"/>
      <c r="I444" s="294">
        <f t="shared" si="105"/>
        <v>0</v>
      </c>
    </row>
    <row r="445" spans="1:9" x14ac:dyDescent="0.2">
      <c r="A445" s="33" t="s">
        <v>205</v>
      </c>
      <c r="B445" s="249" t="s">
        <v>176</v>
      </c>
      <c r="C445" s="250">
        <v>10</v>
      </c>
      <c r="D445" s="249"/>
      <c r="E445" s="249"/>
      <c r="F445" s="250"/>
      <c r="G445" s="192">
        <v>4536</v>
      </c>
      <c r="H445" s="192">
        <f t="shared" ref="G445:H451" si="118">H446</f>
        <v>0</v>
      </c>
      <c r="I445" s="294">
        <f t="shared" si="105"/>
        <v>0</v>
      </c>
    </row>
    <row r="446" spans="1:9" ht="21" x14ac:dyDescent="0.2">
      <c r="A446" s="3" t="s">
        <v>564</v>
      </c>
      <c r="B446" s="247" t="s">
        <v>176</v>
      </c>
      <c r="C446" s="255">
        <v>10</v>
      </c>
      <c r="D446" s="247" t="s">
        <v>104</v>
      </c>
      <c r="E446" s="247" t="s">
        <v>180</v>
      </c>
      <c r="F446" s="255"/>
      <c r="G446" s="194">
        <v>4536</v>
      </c>
      <c r="H446" s="193">
        <f t="shared" si="118"/>
        <v>0</v>
      </c>
      <c r="I446" s="294">
        <f t="shared" si="105"/>
        <v>0</v>
      </c>
    </row>
    <row r="447" spans="1:9" x14ac:dyDescent="0.2">
      <c r="A447" s="1" t="s">
        <v>181</v>
      </c>
      <c r="B447" s="8" t="s">
        <v>176</v>
      </c>
      <c r="C447" s="251">
        <v>10</v>
      </c>
      <c r="D447" s="8" t="s">
        <v>206</v>
      </c>
      <c r="E447" s="8" t="s">
        <v>182</v>
      </c>
      <c r="F447" s="251"/>
      <c r="G447" s="193">
        <v>4536</v>
      </c>
      <c r="H447" s="193">
        <f>H448+H453</f>
        <v>0</v>
      </c>
      <c r="I447" s="294">
        <f t="shared" si="105"/>
        <v>0</v>
      </c>
    </row>
    <row r="448" spans="1:9" ht="33.75" x14ac:dyDescent="0.2">
      <c r="A448" s="1" t="s">
        <v>401</v>
      </c>
      <c r="B448" s="8" t="s">
        <v>176</v>
      </c>
      <c r="C448" s="251" t="s">
        <v>126</v>
      </c>
      <c r="D448" s="8" t="s">
        <v>104</v>
      </c>
      <c r="E448" s="8" t="s">
        <v>207</v>
      </c>
      <c r="F448" s="251" t="s">
        <v>124</v>
      </c>
      <c r="G448" s="193">
        <v>3985</v>
      </c>
      <c r="H448" s="193">
        <f t="shared" ref="G448:H448" si="119">H450</f>
        <v>0</v>
      </c>
      <c r="I448" s="294">
        <f t="shared" si="105"/>
        <v>0</v>
      </c>
    </row>
    <row r="449" spans="1:11" ht="33.75" x14ac:dyDescent="0.2">
      <c r="A449" s="1" t="s">
        <v>208</v>
      </c>
      <c r="B449" s="8" t="s">
        <v>176</v>
      </c>
      <c r="C449" s="251" t="s">
        <v>126</v>
      </c>
      <c r="D449" s="8" t="s">
        <v>104</v>
      </c>
      <c r="E449" s="8" t="s">
        <v>209</v>
      </c>
      <c r="F449" s="251"/>
      <c r="G449" s="193">
        <v>3985</v>
      </c>
      <c r="H449" s="193">
        <f t="shared" ref="G449:H449" si="120">H450</f>
        <v>0</v>
      </c>
      <c r="I449" s="294">
        <f t="shared" si="105"/>
        <v>0</v>
      </c>
    </row>
    <row r="450" spans="1:11" x14ac:dyDescent="0.2">
      <c r="A450" s="28" t="s">
        <v>136</v>
      </c>
      <c r="B450" s="8" t="s">
        <v>176</v>
      </c>
      <c r="C450" s="251" t="s">
        <v>126</v>
      </c>
      <c r="D450" s="8" t="s">
        <v>104</v>
      </c>
      <c r="E450" s="8" t="s">
        <v>209</v>
      </c>
      <c r="F450" s="254" t="s">
        <v>137</v>
      </c>
      <c r="G450" s="258">
        <v>3985</v>
      </c>
      <c r="H450" s="258">
        <f t="shared" si="118"/>
        <v>0</v>
      </c>
      <c r="I450" s="294">
        <f t="shared" si="105"/>
        <v>0</v>
      </c>
    </row>
    <row r="451" spans="1:11" ht="33.75" x14ac:dyDescent="0.2">
      <c r="A451" s="1" t="s">
        <v>375</v>
      </c>
      <c r="B451" s="8" t="s">
        <v>176</v>
      </c>
      <c r="C451" s="251" t="s">
        <v>126</v>
      </c>
      <c r="D451" s="8" t="s">
        <v>104</v>
      </c>
      <c r="E451" s="8" t="s">
        <v>209</v>
      </c>
      <c r="F451" s="257">
        <v>320</v>
      </c>
      <c r="G451" s="258">
        <v>3985</v>
      </c>
      <c r="H451" s="258">
        <f t="shared" si="118"/>
        <v>0</v>
      </c>
      <c r="I451" s="294">
        <f t="shared" si="105"/>
        <v>0</v>
      </c>
    </row>
    <row r="452" spans="1:11" ht="22.5" x14ac:dyDescent="0.2">
      <c r="A452" s="11" t="s">
        <v>445</v>
      </c>
      <c r="B452" s="8" t="s">
        <v>176</v>
      </c>
      <c r="C452" s="251" t="s">
        <v>126</v>
      </c>
      <c r="D452" s="8" t="s">
        <v>104</v>
      </c>
      <c r="E452" s="8" t="s">
        <v>209</v>
      </c>
      <c r="F452" s="257">
        <v>321</v>
      </c>
      <c r="G452" s="258">
        <v>3985</v>
      </c>
      <c r="H452" s="252"/>
      <c r="I452" s="294">
        <f>H452/G452*1</f>
        <v>0</v>
      </c>
    </row>
    <row r="453" spans="1:11" s="113" customFormat="1" ht="56.25" x14ac:dyDescent="0.2">
      <c r="A453" s="11" t="s">
        <v>947</v>
      </c>
      <c r="B453" s="8" t="s">
        <v>176</v>
      </c>
      <c r="C453" s="251" t="s">
        <v>126</v>
      </c>
      <c r="D453" s="8" t="s">
        <v>104</v>
      </c>
      <c r="E453" s="8" t="s">
        <v>948</v>
      </c>
      <c r="F453" s="257"/>
      <c r="G453" s="258">
        <v>551</v>
      </c>
      <c r="H453" s="258">
        <f t="shared" ref="G453:H455" si="121">H454</f>
        <v>0</v>
      </c>
      <c r="I453" s="294">
        <f t="shared" ref="I453:I456" si="122">H453/G453*1</f>
        <v>0</v>
      </c>
    </row>
    <row r="454" spans="1:11" ht="22.5" x14ac:dyDescent="0.2">
      <c r="A454" s="1" t="s">
        <v>78</v>
      </c>
      <c r="B454" s="8" t="s">
        <v>176</v>
      </c>
      <c r="C454" s="251" t="s">
        <v>126</v>
      </c>
      <c r="D454" s="8" t="s">
        <v>104</v>
      </c>
      <c r="E454" s="8" t="s">
        <v>948</v>
      </c>
      <c r="F454" s="257">
        <v>600</v>
      </c>
      <c r="G454" s="258">
        <v>551</v>
      </c>
      <c r="H454" s="258">
        <f t="shared" si="121"/>
        <v>0</v>
      </c>
      <c r="I454" s="294">
        <f t="shared" si="122"/>
        <v>0</v>
      </c>
    </row>
    <row r="455" spans="1:11" x14ac:dyDescent="0.2">
      <c r="A455" s="1" t="s">
        <v>80</v>
      </c>
      <c r="B455" s="8" t="s">
        <v>176</v>
      </c>
      <c r="C455" s="251" t="s">
        <v>126</v>
      </c>
      <c r="D455" s="8" t="s">
        <v>104</v>
      </c>
      <c r="E455" s="8" t="s">
        <v>948</v>
      </c>
      <c r="F455" s="257">
        <v>610</v>
      </c>
      <c r="G455" s="258">
        <v>551</v>
      </c>
      <c r="H455" s="258">
        <f t="shared" si="121"/>
        <v>0</v>
      </c>
      <c r="I455" s="294">
        <f t="shared" si="122"/>
        <v>0</v>
      </c>
    </row>
    <row r="456" spans="1:11" x14ac:dyDescent="0.2">
      <c r="A456" s="1" t="s">
        <v>446</v>
      </c>
      <c r="B456" s="8" t="s">
        <v>176</v>
      </c>
      <c r="C456" s="251" t="s">
        <v>126</v>
      </c>
      <c r="D456" s="8" t="s">
        <v>104</v>
      </c>
      <c r="E456" s="8" t="s">
        <v>948</v>
      </c>
      <c r="F456" s="257">
        <v>612</v>
      </c>
      <c r="G456" s="258">
        <v>551</v>
      </c>
      <c r="H456" s="252"/>
      <c r="I456" s="294">
        <f t="shared" si="122"/>
        <v>0</v>
      </c>
    </row>
    <row r="457" spans="1:11" ht="21" x14ac:dyDescent="0.2">
      <c r="A457" s="265" t="s">
        <v>210</v>
      </c>
      <c r="B457" s="244" t="s">
        <v>211</v>
      </c>
      <c r="C457" s="256" t="s">
        <v>122</v>
      </c>
      <c r="D457" s="244" t="s">
        <v>122</v>
      </c>
      <c r="E457" s="244" t="s">
        <v>123</v>
      </c>
      <c r="F457" s="256" t="s">
        <v>124</v>
      </c>
      <c r="G457" s="246">
        <v>9117.7790000000005</v>
      </c>
      <c r="H457" s="246">
        <f t="shared" ref="G457:H457" si="123">H458</f>
        <v>100</v>
      </c>
      <c r="I457" s="293">
        <f t="shared" si="105"/>
        <v>1.0967583223940829E-2</v>
      </c>
      <c r="J457" s="177">
        <v>9117.7790000000005</v>
      </c>
      <c r="K457" s="187">
        <f>G457-J457</f>
        <v>0</v>
      </c>
    </row>
    <row r="458" spans="1:11" x14ac:dyDescent="0.2">
      <c r="A458" s="3" t="s">
        <v>212</v>
      </c>
      <c r="B458" s="247" t="s">
        <v>211</v>
      </c>
      <c r="C458" s="255" t="s">
        <v>104</v>
      </c>
      <c r="D458" s="247" t="s">
        <v>122</v>
      </c>
      <c r="E458" s="247" t="s">
        <v>123</v>
      </c>
      <c r="F458" s="255" t="s">
        <v>124</v>
      </c>
      <c r="G458" s="194">
        <v>9117.7790000000005</v>
      </c>
      <c r="H458" s="194">
        <f>H459+H490</f>
        <v>100</v>
      </c>
      <c r="I458" s="294">
        <f t="shared" si="105"/>
        <v>1.0967583223940829E-2</v>
      </c>
    </row>
    <row r="459" spans="1:11" x14ac:dyDescent="0.2">
      <c r="A459" s="33" t="s">
        <v>213</v>
      </c>
      <c r="B459" s="249" t="s">
        <v>211</v>
      </c>
      <c r="C459" s="250" t="s">
        <v>104</v>
      </c>
      <c r="D459" s="249" t="s">
        <v>214</v>
      </c>
      <c r="E459" s="249" t="s">
        <v>123</v>
      </c>
      <c r="F459" s="250" t="s">
        <v>124</v>
      </c>
      <c r="G459" s="192">
        <v>6277.7790000000005</v>
      </c>
      <c r="H459" s="192">
        <f>H461+H465</f>
        <v>0</v>
      </c>
      <c r="I459" s="294">
        <f t="shared" si="105"/>
        <v>0</v>
      </c>
    </row>
    <row r="460" spans="1:11" ht="21" x14ac:dyDescent="0.2">
      <c r="A460" s="78" t="s">
        <v>624</v>
      </c>
      <c r="B460" s="249" t="s">
        <v>211</v>
      </c>
      <c r="C460" s="250" t="s">
        <v>104</v>
      </c>
      <c r="D460" s="249" t="s">
        <v>214</v>
      </c>
      <c r="E460" s="249" t="s">
        <v>215</v>
      </c>
      <c r="F460" s="250"/>
      <c r="G460" s="192">
        <v>444</v>
      </c>
      <c r="H460" s="192">
        <f>H461</f>
        <v>0</v>
      </c>
      <c r="I460" s="294">
        <f t="shared" si="105"/>
        <v>0</v>
      </c>
    </row>
    <row r="461" spans="1:11" ht="22.5" x14ac:dyDescent="0.2">
      <c r="A461" s="1" t="s">
        <v>480</v>
      </c>
      <c r="B461" s="8" t="s">
        <v>211</v>
      </c>
      <c r="C461" s="8" t="s">
        <v>104</v>
      </c>
      <c r="D461" s="8" t="s">
        <v>214</v>
      </c>
      <c r="E461" s="8" t="s">
        <v>504</v>
      </c>
      <c r="F461" s="251"/>
      <c r="G461" s="193">
        <v>444</v>
      </c>
      <c r="H461" s="193">
        <f t="shared" ref="G461:H463" si="124">H462</f>
        <v>0</v>
      </c>
      <c r="I461" s="294">
        <f t="shared" si="105"/>
        <v>0</v>
      </c>
    </row>
    <row r="462" spans="1:11" x14ac:dyDescent="0.2">
      <c r="A462" s="1" t="s">
        <v>376</v>
      </c>
      <c r="B462" s="8" t="s">
        <v>211</v>
      </c>
      <c r="C462" s="8" t="s">
        <v>104</v>
      </c>
      <c r="D462" s="8" t="s">
        <v>214</v>
      </c>
      <c r="E462" s="8" t="s">
        <v>504</v>
      </c>
      <c r="F462" s="251" t="s">
        <v>96</v>
      </c>
      <c r="G462" s="193">
        <v>444</v>
      </c>
      <c r="H462" s="193">
        <f t="shared" si="124"/>
        <v>0</v>
      </c>
      <c r="I462" s="294">
        <f t="shared" si="105"/>
        <v>0</v>
      </c>
    </row>
    <row r="463" spans="1:11" ht="22.5" x14ac:dyDescent="0.2">
      <c r="A463" s="1" t="s">
        <v>97</v>
      </c>
      <c r="B463" s="8" t="s">
        <v>211</v>
      </c>
      <c r="C463" s="8" t="s">
        <v>104</v>
      </c>
      <c r="D463" s="8" t="s">
        <v>214</v>
      </c>
      <c r="E463" s="8" t="s">
        <v>504</v>
      </c>
      <c r="F463" s="251" t="s">
        <v>98</v>
      </c>
      <c r="G463" s="193">
        <v>444</v>
      </c>
      <c r="H463" s="193">
        <f t="shared" si="124"/>
        <v>0</v>
      </c>
      <c r="I463" s="294">
        <f t="shared" si="105"/>
        <v>0</v>
      </c>
    </row>
    <row r="464" spans="1:11" x14ac:dyDescent="0.2">
      <c r="A464" s="11" t="s">
        <v>393</v>
      </c>
      <c r="B464" s="8" t="s">
        <v>211</v>
      </c>
      <c r="C464" s="8" t="s">
        <v>104</v>
      </c>
      <c r="D464" s="8" t="s">
        <v>214</v>
      </c>
      <c r="E464" s="8" t="s">
        <v>504</v>
      </c>
      <c r="F464" s="251" t="s">
        <v>100</v>
      </c>
      <c r="G464" s="193">
        <v>444</v>
      </c>
      <c r="H464" s="252"/>
      <c r="I464" s="294">
        <f t="shared" si="105"/>
        <v>0</v>
      </c>
    </row>
    <row r="465" spans="1:9" x14ac:dyDescent="0.2">
      <c r="A465" s="1" t="s">
        <v>507</v>
      </c>
      <c r="B465" s="8" t="s">
        <v>211</v>
      </c>
      <c r="C465" s="251" t="s">
        <v>104</v>
      </c>
      <c r="D465" s="8" t="s">
        <v>214</v>
      </c>
      <c r="E465" s="8" t="s">
        <v>216</v>
      </c>
      <c r="F465" s="251" t="s">
        <v>124</v>
      </c>
      <c r="G465" s="193">
        <v>5833.7790000000005</v>
      </c>
      <c r="H465" s="193">
        <f>H466+H485</f>
        <v>0</v>
      </c>
      <c r="I465" s="294">
        <f t="shared" si="105"/>
        <v>0</v>
      </c>
    </row>
    <row r="466" spans="1:9" ht="22.5" x14ac:dyDescent="0.2">
      <c r="A466" s="1" t="s">
        <v>217</v>
      </c>
      <c r="B466" s="8" t="s">
        <v>211</v>
      </c>
      <c r="C466" s="251" t="s">
        <v>104</v>
      </c>
      <c r="D466" s="8" t="s">
        <v>214</v>
      </c>
      <c r="E466" s="8" t="s">
        <v>218</v>
      </c>
      <c r="F466" s="251" t="s">
        <v>124</v>
      </c>
      <c r="G466" s="193">
        <v>5833.7790000000005</v>
      </c>
      <c r="H466" s="193">
        <f>H467+H471+H474+H478</f>
        <v>0</v>
      </c>
      <c r="I466" s="294">
        <f t="shared" si="105"/>
        <v>0</v>
      </c>
    </row>
    <row r="467" spans="1:9" ht="33.75" x14ac:dyDescent="0.2">
      <c r="A467" s="1" t="s">
        <v>87</v>
      </c>
      <c r="B467" s="8" t="s">
        <v>211</v>
      </c>
      <c r="C467" s="251" t="s">
        <v>104</v>
      </c>
      <c r="D467" s="8" t="s">
        <v>214</v>
      </c>
      <c r="E467" s="8" t="s">
        <v>219</v>
      </c>
      <c r="F467" s="251" t="s">
        <v>88</v>
      </c>
      <c r="G467" s="193">
        <v>5299</v>
      </c>
      <c r="H467" s="193">
        <f t="shared" ref="G467:H467" si="125">H468</f>
        <v>0</v>
      </c>
      <c r="I467" s="294">
        <f t="shared" si="105"/>
        <v>0</v>
      </c>
    </row>
    <row r="468" spans="1:9" x14ac:dyDescent="0.2">
      <c r="A468" s="1" t="s">
        <v>108</v>
      </c>
      <c r="B468" s="8" t="s">
        <v>211</v>
      </c>
      <c r="C468" s="251" t="s">
        <v>104</v>
      </c>
      <c r="D468" s="8" t="s">
        <v>214</v>
      </c>
      <c r="E468" s="8" t="s">
        <v>219</v>
      </c>
      <c r="F468" s="251" t="s">
        <v>168</v>
      </c>
      <c r="G468" s="193">
        <v>5299</v>
      </c>
      <c r="H468" s="193">
        <f t="shared" ref="G468:H468" si="126">H469+H470</f>
        <v>0</v>
      </c>
      <c r="I468" s="294">
        <f t="shared" si="105"/>
        <v>0</v>
      </c>
    </row>
    <row r="469" spans="1:9" x14ac:dyDescent="0.2">
      <c r="A469" s="5" t="s">
        <v>109</v>
      </c>
      <c r="B469" s="8" t="s">
        <v>211</v>
      </c>
      <c r="C469" s="251" t="s">
        <v>104</v>
      </c>
      <c r="D469" s="8" t="s">
        <v>214</v>
      </c>
      <c r="E469" s="8" t="s">
        <v>219</v>
      </c>
      <c r="F469" s="251">
        <v>121</v>
      </c>
      <c r="G469" s="193">
        <v>4070</v>
      </c>
      <c r="H469" s="252"/>
      <c r="I469" s="294">
        <f t="shared" si="105"/>
        <v>0</v>
      </c>
    </row>
    <row r="470" spans="1:9" ht="22.5" x14ac:dyDescent="0.2">
      <c r="A470" s="5" t="s">
        <v>110</v>
      </c>
      <c r="B470" s="8" t="s">
        <v>211</v>
      </c>
      <c r="C470" s="251" t="s">
        <v>104</v>
      </c>
      <c r="D470" s="8" t="s">
        <v>214</v>
      </c>
      <c r="E470" s="8" t="s">
        <v>219</v>
      </c>
      <c r="F470" s="251">
        <v>129</v>
      </c>
      <c r="G470" s="193">
        <v>1229</v>
      </c>
      <c r="H470" s="252"/>
      <c r="I470" s="294">
        <f t="shared" si="105"/>
        <v>0</v>
      </c>
    </row>
    <row r="471" spans="1:9" ht="33.75" x14ac:dyDescent="0.2">
      <c r="A471" s="1" t="s">
        <v>87</v>
      </c>
      <c r="B471" s="8" t="s">
        <v>211</v>
      </c>
      <c r="C471" s="251" t="s">
        <v>104</v>
      </c>
      <c r="D471" s="8" t="s">
        <v>214</v>
      </c>
      <c r="E471" s="8" t="s">
        <v>221</v>
      </c>
      <c r="F471" s="251">
        <v>100</v>
      </c>
      <c r="G471" s="193">
        <v>13</v>
      </c>
      <c r="H471" s="193">
        <f t="shared" ref="G471:H472" si="127">H472</f>
        <v>0</v>
      </c>
      <c r="I471" s="294">
        <f t="shared" si="105"/>
        <v>0</v>
      </c>
    </row>
    <row r="472" spans="1:9" x14ac:dyDescent="0.2">
      <c r="A472" s="1" t="s">
        <v>108</v>
      </c>
      <c r="B472" s="8" t="s">
        <v>211</v>
      </c>
      <c r="C472" s="251" t="s">
        <v>104</v>
      </c>
      <c r="D472" s="8" t="s">
        <v>214</v>
      </c>
      <c r="E472" s="8" t="s">
        <v>221</v>
      </c>
      <c r="F472" s="251">
        <v>120</v>
      </c>
      <c r="G472" s="193">
        <v>13</v>
      </c>
      <c r="H472" s="193">
        <f t="shared" si="127"/>
        <v>0</v>
      </c>
      <c r="I472" s="294">
        <f t="shared" si="105"/>
        <v>0</v>
      </c>
    </row>
    <row r="473" spans="1:9" ht="22.5" x14ac:dyDescent="0.2">
      <c r="A473" s="5" t="s">
        <v>220</v>
      </c>
      <c r="B473" s="8" t="s">
        <v>211</v>
      </c>
      <c r="C473" s="251" t="s">
        <v>104</v>
      </c>
      <c r="D473" s="8" t="s">
        <v>214</v>
      </c>
      <c r="E473" s="8" t="s">
        <v>221</v>
      </c>
      <c r="F473" s="251">
        <v>122</v>
      </c>
      <c r="G473" s="193">
        <v>13</v>
      </c>
      <c r="H473" s="252"/>
      <c r="I473" s="294">
        <f t="shared" si="105"/>
        <v>0</v>
      </c>
    </row>
    <row r="474" spans="1:9" x14ac:dyDescent="0.2">
      <c r="A474" s="1" t="s">
        <v>376</v>
      </c>
      <c r="B474" s="8" t="s">
        <v>211</v>
      </c>
      <c r="C474" s="251" t="s">
        <v>104</v>
      </c>
      <c r="D474" s="8" t="s">
        <v>214</v>
      </c>
      <c r="E474" s="8" t="s">
        <v>221</v>
      </c>
      <c r="F474" s="251" t="s">
        <v>96</v>
      </c>
      <c r="G474" s="193">
        <v>509</v>
      </c>
      <c r="H474" s="193">
        <f t="shared" ref="G474:H474" si="128">H475</f>
        <v>0</v>
      </c>
      <c r="I474" s="294">
        <f t="shared" si="105"/>
        <v>0</v>
      </c>
    </row>
    <row r="475" spans="1:9" ht="22.5" x14ac:dyDescent="0.2">
      <c r="A475" s="1" t="s">
        <v>97</v>
      </c>
      <c r="B475" s="8" t="s">
        <v>211</v>
      </c>
      <c r="C475" s="251" t="s">
        <v>104</v>
      </c>
      <c r="D475" s="8" t="s">
        <v>214</v>
      </c>
      <c r="E475" s="8" t="s">
        <v>221</v>
      </c>
      <c r="F475" s="251" t="s">
        <v>98</v>
      </c>
      <c r="G475" s="193">
        <v>509</v>
      </c>
      <c r="H475" s="193">
        <f t="shared" ref="G475:H475" si="129">H477+H476</f>
        <v>0</v>
      </c>
      <c r="I475" s="294">
        <f t="shared" si="105"/>
        <v>0</v>
      </c>
    </row>
    <row r="476" spans="1:9" x14ac:dyDescent="0.2">
      <c r="A476" s="11" t="s">
        <v>111</v>
      </c>
      <c r="B476" s="8" t="s">
        <v>211</v>
      </c>
      <c r="C476" s="251" t="s">
        <v>104</v>
      </c>
      <c r="D476" s="8" t="s">
        <v>214</v>
      </c>
      <c r="E476" s="8" t="s">
        <v>221</v>
      </c>
      <c r="F476" s="251">
        <v>242</v>
      </c>
      <c r="G476" s="193">
        <v>79</v>
      </c>
      <c r="H476" s="252"/>
      <c r="I476" s="294">
        <f t="shared" si="105"/>
        <v>0</v>
      </c>
    </row>
    <row r="477" spans="1:9" x14ac:dyDescent="0.2">
      <c r="A477" s="11" t="s">
        <v>393</v>
      </c>
      <c r="B477" s="8" t="s">
        <v>211</v>
      </c>
      <c r="C477" s="251" t="s">
        <v>104</v>
      </c>
      <c r="D477" s="8" t="s">
        <v>214</v>
      </c>
      <c r="E477" s="8" t="s">
        <v>221</v>
      </c>
      <c r="F477" s="251" t="s">
        <v>100</v>
      </c>
      <c r="G477" s="193">
        <v>430</v>
      </c>
      <c r="H477" s="252"/>
      <c r="I477" s="294">
        <f t="shared" si="105"/>
        <v>0</v>
      </c>
    </row>
    <row r="478" spans="1:9" x14ac:dyDescent="0.2">
      <c r="A478" s="11" t="s">
        <v>112</v>
      </c>
      <c r="B478" s="8" t="s">
        <v>211</v>
      </c>
      <c r="C478" s="251" t="s">
        <v>104</v>
      </c>
      <c r="D478" s="8" t="s">
        <v>214</v>
      </c>
      <c r="E478" s="8" t="s">
        <v>221</v>
      </c>
      <c r="F478" s="251" t="s">
        <v>171</v>
      </c>
      <c r="G478" s="193">
        <v>12.779</v>
      </c>
      <c r="H478" s="193">
        <f>H479+H481</f>
        <v>0</v>
      </c>
      <c r="I478" s="294">
        <f t="shared" si="105"/>
        <v>0</v>
      </c>
    </row>
    <row r="479" spans="1:9" x14ac:dyDescent="0.2">
      <c r="A479" s="11" t="s">
        <v>478</v>
      </c>
      <c r="B479" s="8" t="s">
        <v>211</v>
      </c>
      <c r="C479" s="251" t="s">
        <v>104</v>
      </c>
      <c r="D479" s="8" t="s">
        <v>214</v>
      </c>
      <c r="E479" s="8" t="s">
        <v>221</v>
      </c>
      <c r="F479" s="251">
        <v>830</v>
      </c>
      <c r="G479" s="193">
        <v>0</v>
      </c>
      <c r="H479" s="193">
        <f>H480</f>
        <v>0</v>
      </c>
      <c r="I479" s="294" t="e">
        <f t="shared" si="105"/>
        <v>#DIV/0!</v>
      </c>
    </row>
    <row r="480" spans="1:9" ht="22.5" x14ac:dyDescent="0.2">
      <c r="A480" s="11" t="s">
        <v>479</v>
      </c>
      <c r="B480" s="8" t="s">
        <v>211</v>
      </c>
      <c r="C480" s="251" t="s">
        <v>104</v>
      </c>
      <c r="D480" s="8" t="s">
        <v>214</v>
      </c>
      <c r="E480" s="8" t="s">
        <v>221</v>
      </c>
      <c r="F480" s="251">
        <v>831</v>
      </c>
      <c r="G480" s="193"/>
      <c r="H480" s="252"/>
      <c r="I480" s="294" t="e">
        <f t="shared" si="105"/>
        <v>#DIV/0!</v>
      </c>
    </row>
    <row r="481" spans="1:9" x14ac:dyDescent="0.2">
      <c r="A481" s="11" t="s">
        <v>113</v>
      </c>
      <c r="B481" s="8" t="s">
        <v>211</v>
      </c>
      <c r="C481" s="251" t="s">
        <v>104</v>
      </c>
      <c r="D481" s="8" t="s">
        <v>214</v>
      </c>
      <c r="E481" s="8" t="s">
        <v>221</v>
      </c>
      <c r="F481" s="251" t="s">
        <v>114</v>
      </c>
      <c r="G481" s="193">
        <v>12.779</v>
      </c>
      <c r="H481" s="193">
        <f>H483+H482+H484</f>
        <v>0</v>
      </c>
      <c r="I481" s="294">
        <f t="shared" si="105"/>
        <v>0</v>
      </c>
    </row>
    <row r="482" spans="1:9" x14ac:dyDescent="0.2">
      <c r="A482" s="28" t="s">
        <v>115</v>
      </c>
      <c r="B482" s="8" t="s">
        <v>211</v>
      </c>
      <c r="C482" s="251" t="s">
        <v>104</v>
      </c>
      <c r="D482" s="8" t="s">
        <v>214</v>
      </c>
      <c r="E482" s="8" t="s">
        <v>221</v>
      </c>
      <c r="F482" s="251">
        <v>851</v>
      </c>
      <c r="G482" s="193">
        <v>0</v>
      </c>
      <c r="H482" s="252"/>
      <c r="I482" s="294" t="e">
        <f t="shared" si="105"/>
        <v>#DIV/0!</v>
      </c>
    </row>
    <row r="483" spans="1:9" x14ac:dyDescent="0.2">
      <c r="A483" s="11" t="s">
        <v>172</v>
      </c>
      <c r="B483" s="8" t="s">
        <v>211</v>
      </c>
      <c r="C483" s="251" t="s">
        <v>104</v>
      </c>
      <c r="D483" s="8" t="s">
        <v>214</v>
      </c>
      <c r="E483" s="8" t="s">
        <v>221</v>
      </c>
      <c r="F483" s="251" t="s">
        <v>192</v>
      </c>
      <c r="G483" s="193">
        <v>4.7789999999999999</v>
      </c>
      <c r="H483" s="252"/>
      <c r="I483" s="294">
        <f t="shared" ref="I483:I551" si="130">H483/G483*1</f>
        <v>0</v>
      </c>
    </row>
    <row r="484" spans="1:9" x14ac:dyDescent="0.2">
      <c r="A484" s="11" t="s">
        <v>370</v>
      </c>
      <c r="B484" s="8" t="s">
        <v>211</v>
      </c>
      <c r="C484" s="251" t="s">
        <v>104</v>
      </c>
      <c r="D484" s="8" t="s">
        <v>214</v>
      </c>
      <c r="E484" s="8" t="s">
        <v>221</v>
      </c>
      <c r="F484" s="251">
        <v>853</v>
      </c>
      <c r="G484" s="193">
        <v>8</v>
      </c>
      <c r="H484" s="252"/>
      <c r="I484" s="294">
        <f t="shared" si="130"/>
        <v>0</v>
      </c>
    </row>
    <row r="485" spans="1:9" ht="33.75" x14ac:dyDescent="0.2">
      <c r="A485" s="5" t="s">
        <v>949</v>
      </c>
      <c r="B485" s="8" t="s">
        <v>211</v>
      </c>
      <c r="C485" s="251" t="s">
        <v>104</v>
      </c>
      <c r="D485" s="8" t="s">
        <v>214</v>
      </c>
      <c r="E485" s="8" t="s">
        <v>950</v>
      </c>
      <c r="F485" s="251"/>
      <c r="G485" s="193">
        <v>0</v>
      </c>
      <c r="H485" s="193">
        <f>H486</f>
        <v>0</v>
      </c>
      <c r="I485" s="294" t="e">
        <f t="shared" si="130"/>
        <v>#DIV/0!</v>
      </c>
    </row>
    <row r="486" spans="1:9" ht="33.75" x14ac:dyDescent="0.2">
      <c r="A486" s="1" t="s">
        <v>87</v>
      </c>
      <c r="B486" s="8" t="s">
        <v>211</v>
      </c>
      <c r="C486" s="251" t="s">
        <v>104</v>
      </c>
      <c r="D486" s="8" t="s">
        <v>214</v>
      </c>
      <c r="E486" s="8" t="s">
        <v>950</v>
      </c>
      <c r="F486" s="251">
        <v>100</v>
      </c>
      <c r="G486" s="193">
        <v>0</v>
      </c>
      <c r="H486" s="193">
        <f>H487</f>
        <v>0</v>
      </c>
      <c r="I486" s="294" t="e">
        <f t="shared" si="130"/>
        <v>#DIV/0!</v>
      </c>
    </row>
    <row r="487" spans="1:9" x14ac:dyDescent="0.2">
      <c r="A487" s="1" t="s">
        <v>108</v>
      </c>
      <c r="B487" s="8" t="s">
        <v>211</v>
      </c>
      <c r="C487" s="251" t="s">
        <v>104</v>
      </c>
      <c r="D487" s="8" t="s">
        <v>214</v>
      </c>
      <c r="E487" s="8" t="s">
        <v>950</v>
      </c>
      <c r="F487" s="251">
        <v>120</v>
      </c>
      <c r="G487" s="193">
        <v>0</v>
      </c>
      <c r="H487" s="193">
        <f>H488+H489</f>
        <v>0</v>
      </c>
      <c r="I487" s="294" t="e">
        <f t="shared" si="130"/>
        <v>#DIV/0!</v>
      </c>
    </row>
    <row r="488" spans="1:9" x14ac:dyDescent="0.2">
      <c r="A488" s="5" t="s">
        <v>109</v>
      </c>
      <c r="B488" s="8" t="s">
        <v>211</v>
      </c>
      <c r="C488" s="251" t="s">
        <v>104</v>
      </c>
      <c r="D488" s="8" t="s">
        <v>214</v>
      </c>
      <c r="E488" s="8" t="s">
        <v>950</v>
      </c>
      <c r="F488" s="251">
        <v>121</v>
      </c>
      <c r="G488" s="193"/>
      <c r="H488" s="252"/>
      <c r="I488" s="294" t="e">
        <f t="shared" si="130"/>
        <v>#DIV/0!</v>
      </c>
    </row>
    <row r="489" spans="1:9" s="113" customFormat="1" ht="22.5" x14ac:dyDescent="0.2">
      <c r="A489" s="5" t="s">
        <v>110</v>
      </c>
      <c r="B489" s="8" t="s">
        <v>211</v>
      </c>
      <c r="C489" s="251" t="s">
        <v>104</v>
      </c>
      <c r="D489" s="8" t="s">
        <v>214</v>
      </c>
      <c r="E489" s="8" t="s">
        <v>950</v>
      </c>
      <c r="F489" s="251">
        <v>129</v>
      </c>
      <c r="G489" s="193"/>
      <c r="H489" s="252"/>
      <c r="I489" s="294" t="e">
        <f t="shared" si="130"/>
        <v>#DIV/0!</v>
      </c>
    </row>
    <row r="490" spans="1:9" x14ac:dyDescent="0.2">
      <c r="A490" s="33" t="s">
        <v>223</v>
      </c>
      <c r="B490" s="249" t="s">
        <v>211</v>
      </c>
      <c r="C490" s="249" t="s">
        <v>104</v>
      </c>
      <c r="D490" s="249" t="s">
        <v>224</v>
      </c>
      <c r="E490" s="249"/>
      <c r="F490" s="250"/>
      <c r="G490" s="192">
        <v>2840</v>
      </c>
      <c r="H490" s="192">
        <f t="shared" ref="G490:H490" si="131">H491</f>
        <v>100</v>
      </c>
      <c r="I490" s="294">
        <f t="shared" si="130"/>
        <v>3.5211267605633804E-2</v>
      </c>
    </row>
    <row r="491" spans="1:9" ht="21" x14ac:dyDescent="0.2">
      <c r="A491" s="3" t="s">
        <v>626</v>
      </c>
      <c r="B491" s="247" t="s">
        <v>211</v>
      </c>
      <c r="C491" s="247" t="s">
        <v>104</v>
      </c>
      <c r="D491" s="247" t="s">
        <v>224</v>
      </c>
      <c r="E491" s="247" t="s">
        <v>215</v>
      </c>
      <c r="F491" s="255" t="s">
        <v>124</v>
      </c>
      <c r="G491" s="194">
        <v>2840</v>
      </c>
      <c r="H491" s="194">
        <f>H492+H515</f>
        <v>100</v>
      </c>
      <c r="I491" s="294">
        <f t="shared" si="130"/>
        <v>3.5211267605633804E-2</v>
      </c>
    </row>
    <row r="492" spans="1:9" x14ac:dyDescent="0.2">
      <c r="A492" s="1" t="s">
        <v>225</v>
      </c>
      <c r="B492" s="8" t="s">
        <v>211</v>
      </c>
      <c r="C492" s="8" t="s">
        <v>104</v>
      </c>
      <c r="D492" s="8" t="s">
        <v>224</v>
      </c>
      <c r="E492" s="8" t="s">
        <v>226</v>
      </c>
      <c r="F492" s="251"/>
      <c r="G492" s="193">
        <v>2140</v>
      </c>
      <c r="H492" s="193">
        <f>H493+H497+H501+H505+H511</f>
        <v>0</v>
      </c>
      <c r="I492" s="294">
        <f t="shared" si="130"/>
        <v>0</v>
      </c>
    </row>
    <row r="493" spans="1:9" x14ac:dyDescent="0.2">
      <c r="A493" s="1" t="s">
        <v>227</v>
      </c>
      <c r="B493" s="8" t="s">
        <v>211</v>
      </c>
      <c r="C493" s="8" t="s">
        <v>104</v>
      </c>
      <c r="D493" s="8" t="s">
        <v>224</v>
      </c>
      <c r="E493" s="8" t="s">
        <v>228</v>
      </c>
      <c r="F493" s="251"/>
      <c r="G493" s="193">
        <v>130</v>
      </c>
      <c r="H493" s="193">
        <f t="shared" ref="G493:H495" si="132">H494</f>
        <v>0</v>
      </c>
      <c r="I493" s="294">
        <f t="shared" si="130"/>
        <v>0</v>
      </c>
    </row>
    <row r="494" spans="1:9" x14ac:dyDescent="0.2">
      <c r="A494" s="1" t="s">
        <v>376</v>
      </c>
      <c r="B494" s="8" t="s">
        <v>211</v>
      </c>
      <c r="C494" s="8" t="s">
        <v>104</v>
      </c>
      <c r="D494" s="8" t="s">
        <v>224</v>
      </c>
      <c r="E494" s="8" t="s">
        <v>228</v>
      </c>
      <c r="F494" s="251" t="s">
        <v>96</v>
      </c>
      <c r="G494" s="193">
        <v>130</v>
      </c>
      <c r="H494" s="193">
        <f t="shared" si="132"/>
        <v>0</v>
      </c>
      <c r="I494" s="294">
        <f t="shared" si="130"/>
        <v>0</v>
      </c>
    </row>
    <row r="495" spans="1:9" ht="22.5" x14ac:dyDescent="0.2">
      <c r="A495" s="1" t="s">
        <v>97</v>
      </c>
      <c r="B495" s="8" t="s">
        <v>211</v>
      </c>
      <c r="C495" s="8" t="s">
        <v>104</v>
      </c>
      <c r="D495" s="8" t="s">
        <v>224</v>
      </c>
      <c r="E495" s="8" t="s">
        <v>228</v>
      </c>
      <c r="F495" s="251" t="s">
        <v>98</v>
      </c>
      <c r="G495" s="193">
        <v>130</v>
      </c>
      <c r="H495" s="193">
        <f t="shared" si="132"/>
        <v>0</v>
      </c>
      <c r="I495" s="294">
        <f t="shared" si="130"/>
        <v>0</v>
      </c>
    </row>
    <row r="496" spans="1:9" x14ac:dyDescent="0.2">
      <c r="A496" s="11" t="s">
        <v>393</v>
      </c>
      <c r="B496" s="8" t="s">
        <v>211</v>
      </c>
      <c r="C496" s="8" t="s">
        <v>104</v>
      </c>
      <c r="D496" s="8" t="s">
        <v>224</v>
      </c>
      <c r="E496" s="8" t="s">
        <v>228</v>
      </c>
      <c r="F496" s="251" t="s">
        <v>100</v>
      </c>
      <c r="G496" s="193">
        <v>130</v>
      </c>
      <c r="H496" s="252"/>
      <c r="I496" s="294">
        <f t="shared" si="130"/>
        <v>0</v>
      </c>
    </row>
    <row r="497" spans="1:9" ht="22.5" x14ac:dyDescent="0.2">
      <c r="A497" s="5" t="s">
        <v>565</v>
      </c>
      <c r="B497" s="8" t="s">
        <v>211</v>
      </c>
      <c r="C497" s="8" t="s">
        <v>104</v>
      </c>
      <c r="D497" s="8" t="s">
        <v>224</v>
      </c>
      <c r="E497" s="8" t="s">
        <v>497</v>
      </c>
      <c r="F497" s="251"/>
      <c r="G497" s="193">
        <v>140</v>
      </c>
      <c r="H497" s="193">
        <f t="shared" ref="G497:H499" si="133">H498</f>
        <v>0</v>
      </c>
      <c r="I497" s="294">
        <f t="shared" si="130"/>
        <v>0</v>
      </c>
    </row>
    <row r="498" spans="1:9" x14ac:dyDescent="0.2">
      <c r="A498" s="1" t="s">
        <v>376</v>
      </c>
      <c r="B498" s="8" t="s">
        <v>211</v>
      </c>
      <c r="C498" s="8" t="s">
        <v>104</v>
      </c>
      <c r="D498" s="8" t="s">
        <v>224</v>
      </c>
      <c r="E498" s="8" t="s">
        <v>497</v>
      </c>
      <c r="F498" s="251" t="s">
        <v>96</v>
      </c>
      <c r="G498" s="193">
        <v>140</v>
      </c>
      <c r="H498" s="193">
        <f t="shared" si="133"/>
        <v>0</v>
      </c>
      <c r="I498" s="294">
        <f t="shared" si="130"/>
        <v>0</v>
      </c>
    </row>
    <row r="499" spans="1:9" ht="22.5" x14ac:dyDescent="0.2">
      <c r="A499" s="1" t="s">
        <v>97</v>
      </c>
      <c r="B499" s="8" t="s">
        <v>211</v>
      </c>
      <c r="C499" s="8" t="s">
        <v>104</v>
      </c>
      <c r="D499" s="8" t="s">
        <v>224</v>
      </c>
      <c r="E499" s="8" t="s">
        <v>497</v>
      </c>
      <c r="F499" s="251" t="s">
        <v>98</v>
      </c>
      <c r="G499" s="193">
        <v>140</v>
      </c>
      <c r="H499" s="193">
        <f t="shared" si="133"/>
        <v>0</v>
      </c>
      <c r="I499" s="294">
        <f t="shared" si="130"/>
        <v>0</v>
      </c>
    </row>
    <row r="500" spans="1:9" x14ac:dyDescent="0.2">
      <c r="A500" s="11" t="s">
        <v>393</v>
      </c>
      <c r="B500" s="8" t="s">
        <v>211</v>
      </c>
      <c r="C500" s="8" t="s">
        <v>104</v>
      </c>
      <c r="D500" s="8" t="s">
        <v>224</v>
      </c>
      <c r="E500" s="8" t="s">
        <v>497</v>
      </c>
      <c r="F500" s="251" t="s">
        <v>100</v>
      </c>
      <c r="G500" s="193">
        <v>140</v>
      </c>
      <c r="H500" s="252"/>
      <c r="I500" s="294">
        <f t="shared" si="130"/>
        <v>0</v>
      </c>
    </row>
    <row r="501" spans="1:9" x14ac:dyDescent="0.2">
      <c r="A501" s="5" t="s">
        <v>499</v>
      </c>
      <c r="B501" s="8" t="s">
        <v>211</v>
      </c>
      <c r="C501" s="8" t="s">
        <v>104</v>
      </c>
      <c r="D501" s="8" t="s">
        <v>224</v>
      </c>
      <c r="E501" s="8" t="s">
        <v>500</v>
      </c>
      <c r="F501" s="251"/>
      <c r="G501" s="193">
        <v>1000</v>
      </c>
      <c r="H501" s="193">
        <f t="shared" ref="G501:H503" si="134">H502</f>
        <v>0</v>
      </c>
      <c r="I501" s="294">
        <f t="shared" si="130"/>
        <v>0</v>
      </c>
    </row>
    <row r="502" spans="1:9" x14ac:dyDescent="0.2">
      <c r="A502" s="1" t="s">
        <v>112</v>
      </c>
      <c r="B502" s="8" t="s">
        <v>211</v>
      </c>
      <c r="C502" s="8" t="s">
        <v>104</v>
      </c>
      <c r="D502" s="8" t="s">
        <v>224</v>
      </c>
      <c r="E502" s="8" t="s">
        <v>500</v>
      </c>
      <c r="F502" s="251">
        <v>800</v>
      </c>
      <c r="G502" s="193">
        <v>1000</v>
      </c>
      <c r="H502" s="193">
        <f t="shared" si="134"/>
        <v>0</v>
      </c>
      <c r="I502" s="294">
        <f t="shared" si="130"/>
        <v>0</v>
      </c>
    </row>
    <row r="503" spans="1:9" ht="22.5" x14ac:dyDescent="0.2">
      <c r="A503" s="11" t="s">
        <v>377</v>
      </c>
      <c r="B503" s="8" t="s">
        <v>211</v>
      </c>
      <c r="C503" s="8" t="s">
        <v>104</v>
      </c>
      <c r="D503" s="8" t="s">
        <v>224</v>
      </c>
      <c r="E503" s="8" t="s">
        <v>500</v>
      </c>
      <c r="F503" s="251">
        <v>810</v>
      </c>
      <c r="G503" s="193">
        <v>1000</v>
      </c>
      <c r="H503" s="193">
        <f t="shared" si="134"/>
        <v>0</v>
      </c>
      <c r="I503" s="294">
        <f t="shared" si="130"/>
        <v>0</v>
      </c>
    </row>
    <row r="504" spans="1:9" ht="21" customHeight="1" x14ac:dyDescent="0.2">
      <c r="A504" s="30" t="s">
        <v>454</v>
      </c>
      <c r="B504" s="8" t="s">
        <v>211</v>
      </c>
      <c r="C504" s="8" t="s">
        <v>104</v>
      </c>
      <c r="D504" s="8" t="s">
        <v>224</v>
      </c>
      <c r="E504" s="8" t="s">
        <v>500</v>
      </c>
      <c r="F504" s="251">
        <v>813</v>
      </c>
      <c r="G504" s="193">
        <v>1000</v>
      </c>
      <c r="H504" s="252"/>
      <c r="I504" s="294">
        <f t="shared" si="130"/>
        <v>0</v>
      </c>
    </row>
    <row r="505" spans="1:9" x14ac:dyDescent="0.2">
      <c r="A505" s="5" t="s">
        <v>501</v>
      </c>
      <c r="B505" s="8" t="s">
        <v>211</v>
      </c>
      <c r="C505" s="8" t="s">
        <v>104</v>
      </c>
      <c r="D505" s="8" t="s">
        <v>224</v>
      </c>
      <c r="E505" s="8" t="s">
        <v>229</v>
      </c>
      <c r="F505" s="251"/>
      <c r="G505" s="193">
        <v>800</v>
      </c>
      <c r="H505" s="193">
        <f>H506+H509</f>
        <v>0</v>
      </c>
      <c r="I505" s="294">
        <f t="shared" si="130"/>
        <v>0</v>
      </c>
    </row>
    <row r="506" spans="1:9" x14ac:dyDescent="0.2">
      <c r="A506" s="1" t="s">
        <v>376</v>
      </c>
      <c r="B506" s="8" t="s">
        <v>211</v>
      </c>
      <c r="C506" s="8" t="s">
        <v>104</v>
      </c>
      <c r="D506" s="8" t="s">
        <v>224</v>
      </c>
      <c r="E506" s="8" t="s">
        <v>229</v>
      </c>
      <c r="F506" s="251" t="s">
        <v>96</v>
      </c>
      <c r="G506" s="193">
        <v>800</v>
      </c>
      <c r="H506" s="193">
        <f>H507</f>
        <v>0</v>
      </c>
      <c r="I506" s="294">
        <f t="shared" si="130"/>
        <v>0</v>
      </c>
    </row>
    <row r="507" spans="1:9" ht="22.5" x14ac:dyDescent="0.2">
      <c r="A507" s="1" t="s">
        <v>97</v>
      </c>
      <c r="B507" s="8" t="s">
        <v>211</v>
      </c>
      <c r="C507" s="8" t="s">
        <v>104</v>
      </c>
      <c r="D507" s="8" t="s">
        <v>224</v>
      </c>
      <c r="E507" s="8" t="s">
        <v>229</v>
      </c>
      <c r="F507" s="251" t="s">
        <v>98</v>
      </c>
      <c r="G507" s="193">
        <v>800</v>
      </c>
      <c r="H507" s="193">
        <f t="shared" ref="G507:H507" si="135">H508</f>
        <v>0</v>
      </c>
      <c r="I507" s="294">
        <f t="shared" si="130"/>
        <v>0</v>
      </c>
    </row>
    <row r="508" spans="1:9" x14ac:dyDescent="0.2">
      <c r="A508" s="11" t="s">
        <v>393</v>
      </c>
      <c r="B508" s="8" t="s">
        <v>211</v>
      </c>
      <c r="C508" s="8" t="s">
        <v>104</v>
      </c>
      <c r="D508" s="8" t="s">
        <v>224</v>
      </c>
      <c r="E508" s="8" t="s">
        <v>229</v>
      </c>
      <c r="F508" s="251" t="s">
        <v>100</v>
      </c>
      <c r="G508" s="193">
        <v>800</v>
      </c>
      <c r="H508" s="252"/>
      <c r="I508" s="294">
        <f t="shared" si="130"/>
        <v>0</v>
      </c>
    </row>
    <row r="509" spans="1:9" x14ac:dyDescent="0.2">
      <c r="A509" s="11" t="s">
        <v>136</v>
      </c>
      <c r="B509" s="8" t="s">
        <v>211</v>
      </c>
      <c r="C509" s="8" t="s">
        <v>104</v>
      </c>
      <c r="D509" s="8" t="s">
        <v>224</v>
      </c>
      <c r="E509" s="8" t="s">
        <v>229</v>
      </c>
      <c r="F509" s="251">
        <v>300</v>
      </c>
      <c r="G509" s="193">
        <v>0</v>
      </c>
      <c r="H509" s="193">
        <f>H510</f>
        <v>0</v>
      </c>
      <c r="I509" s="294" t="e">
        <f t="shared" si="130"/>
        <v>#DIV/0!</v>
      </c>
    </row>
    <row r="510" spans="1:9" x14ac:dyDescent="0.2">
      <c r="A510" s="11" t="s">
        <v>204</v>
      </c>
      <c r="B510" s="8" t="s">
        <v>211</v>
      </c>
      <c r="C510" s="8" t="s">
        <v>104</v>
      </c>
      <c r="D510" s="8" t="s">
        <v>224</v>
      </c>
      <c r="E510" s="8" t="s">
        <v>229</v>
      </c>
      <c r="F510" s="251">
        <v>350</v>
      </c>
      <c r="G510" s="193"/>
      <c r="H510" s="252"/>
      <c r="I510" s="294" t="e">
        <f t="shared" si="130"/>
        <v>#DIV/0!</v>
      </c>
    </row>
    <row r="511" spans="1:9" ht="22.5" x14ac:dyDescent="0.2">
      <c r="A511" s="5" t="s">
        <v>502</v>
      </c>
      <c r="B511" s="8" t="s">
        <v>211</v>
      </c>
      <c r="C511" s="8" t="s">
        <v>104</v>
      </c>
      <c r="D511" s="8" t="s">
        <v>224</v>
      </c>
      <c r="E511" s="8" t="s">
        <v>230</v>
      </c>
      <c r="F511" s="251"/>
      <c r="G511" s="193">
        <v>70</v>
      </c>
      <c r="H511" s="193">
        <f t="shared" ref="G511:H513" si="136">H512</f>
        <v>0</v>
      </c>
      <c r="I511" s="294">
        <f t="shared" si="130"/>
        <v>0</v>
      </c>
    </row>
    <row r="512" spans="1:9" x14ac:dyDescent="0.2">
      <c r="A512" s="1" t="s">
        <v>376</v>
      </c>
      <c r="B512" s="8" t="s">
        <v>211</v>
      </c>
      <c r="C512" s="8" t="s">
        <v>104</v>
      </c>
      <c r="D512" s="8" t="s">
        <v>224</v>
      </c>
      <c r="E512" s="8" t="s">
        <v>230</v>
      </c>
      <c r="F512" s="251" t="s">
        <v>96</v>
      </c>
      <c r="G512" s="193">
        <v>70</v>
      </c>
      <c r="H512" s="193">
        <f t="shared" si="136"/>
        <v>0</v>
      </c>
      <c r="I512" s="294">
        <f t="shared" si="130"/>
        <v>0</v>
      </c>
    </row>
    <row r="513" spans="1:11" ht="12.75" customHeight="1" x14ac:dyDescent="0.2">
      <c r="A513" s="1" t="s">
        <v>97</v>
      </c>
      <c r="B513" s="8" t="s">
        <v>211</v>
      </c>
      <c r="C513" s="8" t="s">
        <v>104</v>
      </c>
      <c r="D513" s="8" t="s">
        <v>224</v>
      </c>
      <c r="E513" s="8" t="s">
        <v>230</v>
      </c>
      <c r="F513" s="251" t="s">
        <v>98</v>
      </c>
      <c r="G513" s="193">
        <v>70</v>
      </c>
      <c r="H513" s="193">
        <f t="shared" si="136"/>
        <v>0</v>
      </c>
      <c r="I513" s="294">
        <f t="shared" si="130"/>
        <v>0</v>
      </c>
    </row>
    <row r="514" spans="1:11" s="183" customFormat="1" x14ac:dyDescent="0.2">
      <c r="A514" s="11" t="s">
        <v>393</v>
      </c>
      <c r="B514" s="8" t="s">
        <v>211</v>
      </c>
      <c r="C514" s="8" t="s">
        <v>104</v>
      </c>
      <c r="D514" s="8" t="s">
        <v>224</v>
      </c>
      <c r="E514" s="8" t="s">
        <v>230</v>
      </c>
      <c r="F514" s="251" t="s">
        <v>100</v>
      </c>
      <c r="G514" s="193">
        <v>70</v>
      </c>
      <c r="H514" s="252"/>
      <c r="I514" s="294">
        <f t="shared" si="130"/>
        <v>0</v>
      </c>
    </row>
    <row r="515" spans="1:11" s="183" customFormat="1" ht="22.5" x14ac:dyDescent="0.2">
      <c r="A515" s="5" t="s">
        <v>969</v>
      </c>
      <c r="B515" s="8" t="s">
        <v>211</v>
      </c>
      <c r="C515" s="8" t="s">
        <v>104</v>
      </c>
      <c r="D515" s="8" t="s">
        <v>224</v>
      </c>
      <c r="E515" s="8" t="s">
        <v>226</v>
      </c>
      <c r="F515" s="251"/>
      <c r="G515" s="193">
        <v>700</v>
      </c>
      <c r="H515" s="193">
        <f t="shared" ref="G515:H515" si="137">H516+H520</f>
        <v>100</v>
      </c>
      <c r="I515" s="294">
        <f t="shared" si="130"/>
        <v>0.14285714285714285</v>
      </c>
    </row>
    <row r="516" spans="1:11" s="179" customFormat="1" ht="12" x14ac:dyDescent="0.2">
      <c r="A516" s="5" t="s">
        <v>503</v>
      </c>
      <c r="B516" s="8" t="s">
        <v>211</v>
      </c>
      <c r="C516" s="8" t="s">
        <v>104</v>
      </c>
      <c r="D516" s="8" t="s">
        <v>224</v>
      </c>
      <c r="E516" s="8" t="s">
        <v>968</v>
      </c>
      <c r="F516" s="251"/>
      <c r="G516" s="193">
        <v>500</v>
      </c>
      <c r="H516" s="193">
        <f t="shared" ref="G516:H522" si="138">H517</f>
        <v>0</v>
      </c>
      <c r="I516" s="294">
        <f t="shared" si="130"/>
        <v>0</v>
      </c>
    </row>
    <row r="517" spans="1:11" s="179" customFormat="1" ht="12" x14ac:dyDescent="0.2">
      <c r="A517" s="1" t="s">
        <v>376</v>
      </c>
      <c r="B517" s="8" t="s">
        <v>211</v>
      </c>
      <c r="C517" s="8" t="s">
        <v>104</v>
      </c>
      <c r="D517" s="8" t="s">
        <v>224</v>
      </c>
      <c r="E517" s="8" t="s">
        <v>968</v>
      </c>
      <c r="F517" s="251" t="s">
        <v>96</v>
      </c>
      <c r="G517" s="193">
        <v>500</v>
      </c>
      <c r="H517" s="193">
        <f t="shared" si="138"/>
        <v>0</v>
      </c>
      <c r="I517" s="294">
        <f t="shared" si="130"/>
        <v>0</v>
      </c>
    </row>
    <row r="518" spans="1:11" s="179" customFormat="1" ht="16.5" customHeight="1" x14ac:dyDescent="0.2">
      <c r="A518" s="1" t="s">
        <v>97</v>
      </c>
      <c r="B518" s="8" t="s">
        <v>211</v>
      </c>
      <c r="C518" s="8" t="s">
        <v>104</v>
      </c>
      <c r="D518" s="8" t="s">
        <v>224</v>
      </c>
      <c r="E518" s="8" t="s">
        <v>968</v>
      </c>
      <c r="F518" s="251" t="s">
        <v>98</v>
      </c>
      <c r="G518" s="193">
        <v>500</v>
      </c>
      <c r="H518" s="193">
        <f t="shared" si="138"/>
        <v>0</v>
      </c>
      <c r="I518" s="294">
        <f t="shared" si="130"/>
        <v>0</v>
      </c>
    </row>
    <row r="519" spans="1:11" s="179" customFormat="1" ht="12" x14ac:dyDescent="0.2">
      <c r="A519" s="11" t="s">
        <v>393</v>
      </c>
      <c r="B519" s="8" t="s">
        <v>211</v>
      </c>
      <c r="C519" s="8" t="s">
        <v>104</v>
      </c>
      <c r="D519" s="8" t="s">
        <v>224</v>
      </c>
      <c r="E519" s="8" t="s">
        <v>968</v>
      </c>
      <c r="F519" s="251" t="s">
        <v>100</v>
      </c>
      <c r="G519" s="193">
        <v>500</v>
      </c>
      <c r="H519" s="252"/>
      <c r="I519" s="294">
        <f t="shared" si="130"/>
        <v>0</v>
      </c>
    </row>
    <row r="520" spans="1:11" s="179" customFormat="1" ht="12" x14ac:dyDescent="0.2">
      <c r="A520" s="5" t="s">
        <v>506</v>
      </c>
      <c r="B520" s="8" t="s">
        <v>211</v>
      </c>
      <c r="C520" s="8" t="s">
        <v>104</v>
      </c>
      <c r="D520" s="8" t="s">
        <v>224</v>
      </c>
      <c r="E520" s="8" t="s">
        <v>505</v>
      </c>
      <c r="F520" s="251"/>
      <c r="G520" s="193">
        <v>200</v>
      </c>
      <c r="H520" s="193">
        <f t="shared" ref="G520:H520" si="139">H521</f>
        <v>100</v>
      </c>
      <c r="I520" s="294">
        <f t="shared" si="130"/>
        <v>0.5</v>
      </c>
    </row>
    <row r="521" spans="1:11" s="179" customFormat="1" ht="12" x14ac:dyDescent="0.2">
      <c r="A521" s="1" t="s">
        <v>376</v>
      </c>
      <c r="B521" s="8" t="s">
        <v>211</v>
      </c>
      <c r="C521" s="8" t="s">
        <v>104</v>
      </c>
      <c r="D521" s="8" t="s">
        <v>224</v>
      </c>
      <c r="E521" s="8" t="s">
        <v>505</v>
      </c>
      <c r="F521" s="251" t="s">
        <v>96</v>
      </c>
      <c r="G521" s="193">
        <v>200</v>
      </c>
      <c r="H521" s="193">
        <f t="shared" si="138"/>
        <v>100</v>
      </c>
      <c r="I521" s="294">
        <f t="shared" si="130"/>
        <v>0.5</v>
      </c>
    </row>
    <row r="522" spans="1:11" s="179" customFormat="1" ht="22.5" x14ac:dyDescent="0.2">
      <c r="A522" s="1" t="s">
        <v>97</v>
      </c>
      <c r="B522" s="8" t="s">
        <v>211</v>
      </c>
      <c r="C522" s="8" t="s">
        <v>104</v>
      </c>
      <c r="D522" s="8" t="s">
        <v>224</v>
      </c>
      <c r="E522" s="8" t="s">
        <v>505</v>
      </c>
      <c r="F522" s="251" t="s">
        <v>98</v>
      </c>
      <c r="G522" s="193">
        <v>200</v>
      </c>
      <c r="H522" s="193">
        <v>100</v>
      </c>
      <c r="I522" s="294">
        <f t="shared" si="130"/>
        <v>0.5</v>
      </c>
    </row>
    <row r="523" spans="1:11" s="179" customFormat="1" ht="12" x14ac:dyDescent="0.2">
      <c r="A523" s="11" t="s">
        <v>393</v>
      </c>
      <c r="B523" s="8" t="s">
        <v>211</v>
      </c>
      <c r="C523" s="8" t="s">
        <v>104</v>
      </c>
      <c r="D523" s="8" t="s">
        <v>224</v>
      </c>
      <c r="E523" s="8" t="s">
        <v>505</v>
      </c>
      <c r="F523" s="251" t="s">
        <v>100</v>
      </c>
      <c r="G523" s="193">
        <v>200</v>
      </c>
      <c r="H523" s="264"/>
      <c r="I523" s="294">
        <f t="shared" si="130"/>
        <v>0</v>
      </c>
    </row>
    <row r="524" spans="1:11" s="179" customFormat="1" ht="21" x14ac:dyDescent="0.2">
      <c r="A524" s="265" t="s">
        <v>231</v>
      </c>
      <c r="B524" s="244" t="s">
        <v>232</v>
      </c>
      <c r="C524" s="256" t="s">
        <v>122</v>
      </c>
      <c r="D524" s="244" t="s">
        <v>122</v>
      </c>
      <c r="E524" s="244" t="s">
        <v>123</v>
      </c>
      <c r="F524" s="256" t="s">
        <v>124</v>
      </c>
      <c r="G524" s="246">
        <v>67680.979800000001</v>
      </c>
      <c r="H524" s="246">
        <f>SUM(H525+H557+H551)</f>
        <v>0</v>
      </c>
      <c r="I524" s="293">
        <f t="shared" si="130"/>
        <v>0</v>
      </c>
      <c r="J524" s="179">
        <v>65281.979800000001</v>
      </c>
      <c r="K524" s="301">
        <f>G524-J524</f>
        <v>2399</v>
      </c>
    </row>
    <row r="525" spans="1:11" x14ac:dyDescent="0.2">
      <c r="A525" s="3" t="s">
        <v>233</v>
      </c>
      <c r="B525" s="247" t="s">
        <v>232</v>
      </c>
      <c r="C525" s="255" t="s">
        <v>74</v>
      </c>
      <c r="D525" s="247" t="s">
        <v>122</v>
      </c>
      <c r="E525" s="247" t="s">
        <v>123</v>
      </c>
      <c r="F525" s="255" t="s">
        <v>124</v>
      </c>
      <c r="G525" s="194">
        <v>18540.8</v>
      </c>
      <c r="H525" s="194">
        <f>H526+H546</f>
        <v>0</v>
      </c>
      <c r="I525" s="294">
        <f t="shared" si="130"/>
        <v>0</v>
      </c>
    </row>
    <row r="526" spans="1:11" ht="18.75" customHeight="1" x14ac:dyDescent="0.2">
      <c r="A526" s="33" t="s">
        <v>234</v>
      </c>
      <c r="B526" s="249" t="s">
        <v>232</v>
      </c>
      <c r="C526" s="250" t="s">
        <v>74</v>
      </c>
      <c r="D526" s="249" t="s">
        <v>158</v>
      </c>
      <c r="E526" s="249" t="s">
        <v>123</v>
      </c>
      <c r="F526" s="250" t="s">
        <v>124</v>
      </c>
      <c r="G526" s="192">
        <v>18540.8</v>
      </c>
      <c r="H526" s="192">
        <f t="shared" ref="G526:H528" si="140">H527</f>
        <v>0</v>
      </c>
      <c r="I526" s="294">
        <f t="shared" si="130"/>
        <v>0</v>
      </c>
    </row>
    <row r="527" spans="1:11" ht="21" x14ac:dyDescent="0.2">
      <c r="A527" s="3" t="s">
        <v>989</v>
      </c>
      <c r="B527" s="247" t="s">
        <v>232</v>
      </c>
      <c r="C527" s="255" t="s">
        <v>74</v>
      </c>
      <c r="D527" s="247" t="s">
        <v>158</v>
      </c>
      <c r="E527" s="247" t="s">
        <v>235</v>
      </c>
      <c r="F527" s="255" t="s">
        <v>124</v>
      </c>
      <c r="G527" s="194">
        <v>18540.8</v>
      </c>
      <c r="H527" s="194">
        <f t="shared" si="140"/>
        <v>0</v>
      </c>
      <c r="I527" s="294">
        <f t="shared" si="130"/>
        <v>0</v>
      </c>
    </row>
    <row r="528" spans="1:11" ht="24.75" customHeight="1" x14ac:dyDescent="0.2">
      <c r="A528" s="1" t="s">
        <v>566</v>
      </c>
      <c r="B528" s="8" t="s">
        <v>232</v>
      </c>
      <c r="C528" s="251" t="s">
        <v>74</v>
      </c>
      <c r="D528" s="8" t="s">
        <v>158</v>
      </c>
      <c r="E528" s="8" t="s">
        <v>236</v>
      </c>
      <c r="F528" s="251" t="s">
        <v>124</v>
      </c>
      <c r="G528" s="193">
        <v>18540.8</v>
      </c>
      <c r="H528" s="193">
        <f t="shared" si="140"/>
        <v>0</v>
      </c>
      <c r="I528" s="294">
        <f t="shared" si="130"/>
        <v>0</v>
      </c>
    </row>
    <row r="529" spans="1:9" ht="15.75" customHeight="1" x14ac:dyDescent="0.2">
      <c r="A529" s="1" t="s">
        <v>237</v>
      </c>
      <c r="B529" s="8" t="s">
        <v>232</v>
      </c>
      <c r="C529" s="251" t="s">
        <v>74</v>
      </c>
      <c r="D529" s="8" t="s">
        <v>158</v>
      </c>
      <c r="E529" s="8" t="s">
        <v>238</v>
      </c>
      <c r="F529" s="251"/>
      <c r="G529" s="193">
        <v>18540.8</v>
      </c>
      <c r="H529" s="193">
        <f>H530+H534+H537+H541</f>
        <v>0</v>
      </c>
      <c r="I529" s="294">
        <f t="shared" si="130"/>
        <v>0</v>
      </c>
    </row>
    <row r="530" spans="1:9" ht="24.75" customHeight="1" x14ac:dyDescent="0.2">
      <c r="A530" s="1" t="s">
        <v>87</v>
      </c>
      <c r="B530" s="8" t="s">
        <v>232</v>
      </c>
      <c r="C530" s="251" t="s">
        <v>74</v>
      </c>
      <c r="D530" s="8" t="s">
        <v>158</v>
      </c>
      <c r="E530" s="8" t="s">
        <v>239</v>
      </c>
      <c r="F530" s="251" t="s">
        <v>88</v>
      </c>
      <c r="G530" s="193">
        <v>10740</v>
      </c>
      <c r="H530" s="193">
        <f t="shared" ref="G530:H530" si="141">H531</f>
        <v>0</v>
      </c>
      <c r="I530" s="294">
        <f t="shared" si="130"/>
        <v>0</v>
      </c>
    </row>
    <row r="531" spans="1:9" x14ac:dyDescent="0.2">
      <c r="A531" s="1" t="s">
        <v>108</v>
      </c>
      <c r="B531" s="8" t="s">
        <v>232</v>
      </c>
      <c r="C531" s="251" t="s">
        <v>74</v>
      </c>
      <c r="D531" s="8" t="s">
        <v>158</v>
      </c>
      <c r="E531" s="8" t="s">
        <v>240</v>
      </c>
      <c r="F531" s="251" t="s">
        <v>168</v>
      </c>
      <c r="G531" s="193">
        <v>10740</v>
      </c>
      <c r="H531" s="193">
        <f t="shared" ref="G531:H531" si="142">H532+H533</f>
        <v>0</v>
      </c>
      <c r="I531" s="294">
        <f t="shared" si="130"/>
        <v>0</v>
      </c>
    </row>
    <row r="532" spans="1:9" x14ac:dyDescent="0.2">
      <c r="A532" s="5" t="s">
        <v>109</v>
      </c>
      <c r="B532" s="8" t="s">
        <v>232</v>
      </c>
      <c r="C532" s="251" t="s">
        <v>74</v>
      </c>
      <c r="D532" s="8" t="s">
        <v>158</v>
      </c>
      <c r="E532" s="8" t="s">
        <v>240</v>
      </c>
      <c r="F532" s="251" t="s">
        <v>169</v>
      </c>
      <c r="G532" s="193">
        <v>8249</v>
      </c>
      <c r="H532" s="252"/>
      <c r="I532" s="294">
        <f t="shared" si="130"/>
        <v>0</v>
      </c>
    </row>
    <row r="533" spans="1:9" ht="22.5" x14ac:dyDescent="0.2">
      <c r="A533" s="5" t="s">
        <v>110</v>
      </c>
      <c r="B533" s="8" t="s">
        <v>232</v>
      </c>
      <c r="C533" s="251" t="s">
        <v>74</v>
      </c>
      <c r="D533" s="8" t="s">
        <v>158</v>
      </c>
      <c r="E533" s="8" t="s">
        <v>240</v>
      </c>
      <c r="F533" s="251">
        <v>129</v>
      </c>
      <c r="G533" s="193">
        <v>2491</v>
      </c>
      <c r="H533" s="252"/>
      <c r="I533" s="294">
        <f t="shared" si="130"/>
        <v>0</v>
      </c>
    </row>
    <row r="534" spans="1:9" ht="27.75" customHeight="1" x14ac:dyDescent="0.2">
      <c r="A534" s="1" t="s">
        <v>87</v>
      </c>
      <c r="B534" s="8" t="s">
        <v>232</v>
      </c>
      <c r="C534" s="251" t="s">
        <v>74</v>
      </c>
      <c r="D534" s="8" t="s">
        <v>158</v>
      </c>
      <c r="E534" s="8" t="s">
        <v>241</v>
      </c>
      <c r="F534" s="251">
        <v>100</v>
      </c>
      <c r="G534" s="193">
        <v>157.19999999999999</v>
      </c>
      <c r="H534" s="193">
        <f t="shared" ref="G534:H535" si="143">H535</f>
        <v>0</v>
      </c>
      <c r="I534" s="294">
        <f t="shared" si="130"/>
        <v>0</v>
      </c>
    </row>
    <row r="535" spans="1:9" x14ac:dyDescent="0.2">
      <c r="A535" s="1" t="s">
        <v>108</v>
      </c>
      <c r="B535" s="8" t="s">
        <v>232</v>
      </c>
      <c r="C535" s="251" t="s">
        <v>74</v>
      </c>
      <c r="D535" s="8" t="s">
        <v>158</v>
      </c>
      <c r="E535" s="8" t="s">
        <v>241</v>
      </c>
      <c r="F535" s="251">
        <v>120</v>
      </c>
      <c r="G535" s="193">
        <v>157.19999999999999</v>
      </c>
      <c r="H535" s="193">
        <f t="shared" si="143"/>
        <v>0</v>
      </c>
      <c r="I535" s="294">
        <f t="shared" si="130"/>
        <v>0</v>
      </c>
    </row>
    <row r="536" spans="1:9" ht="22.5" x14ac:dyDescent="0.2">
      <c r="A536" s="5" t="s">
        <v>220</v>
      </c>
      <c r="B536" s="8" t="s">
        <v>232</v>
      </c>
      <c r="C536" s="251" t="s">
        <v>74</v>
      </c>
      <c r="D536" s="8" t="s">
        <v>158</v>
      </c>
      <c r="E536" s="8" t="s">
        <v>241</v>
      </c>
      <c r="F536" s="251" t="s">
        <v>222</v>
      </c>
      <c r="G536" s="193">
        <v>157.19999999999999</v>
      </c>
      <c r="H536" s="266"/>
      <c r="I536" s="294">
        <f t="shared" si="130"/>
        <v>0</v>
      </c>
    </row>
    <row r="537" spans="1:9" x14ac:dyDescent="0.2">
      <c r="A537" s="1" t="s">
        <v>376</v>
      </c>
      <c r="B537" s="8" t="s">
        <v>232</v>
      </c>
      <c r="C537" s="251" t="s">
        <v>74</v>
      </c>
      <c r="D537" s="8" t="s">
        <v>158</v>
      </c>
      <c r="E537" s="8" t="s">
        <v>241</v>
      </c>
      <c r="F537" s="251" t="s">
        <v>96</v>
      </c>
      <c r="G537" s="193">
        <v>7622.7999999999993</v>
      </c>
      <c r="H537" s="193">
        <f t="shared" ref="G537:H537" si="144">H538</f>
        <v>0</v>
      </c>
      <c r="I537" s="294">
        <f t="shared" si="130"/>
        <v>0</v>
      </c>
    </row>
    <row r="538" spans="1:9" ht="16.5" customHeight="1" x14ac:dyDescent="0.2">
      <c r="A538" s="1" t="s">
        <v>97</v>
      </c>
      <c r="B538" s="8" t="s">
        <v>232</v>
      </c>
      <c r="C538" s="251" t="s">
        <v>74</v>
      </c>
      <c r="D538" s="8" t="s">
        <v>158</v>
      </c>
      <c r="E538" s="8" t="s">
        <v>241</v>
      </c>
      <c r="F538" s="251" t="s">
        <v>98</v>
      </c>
      <c r="G538" s="193">
        <v>7622.7999999999993</v>
      </c>
      <c r="H538" s="193">
        <f t="shared" ref="G538:H538" si="145">H540+H539</f>
        <v>0</v>
      </c>
      <c r="I538" s="294">
        <f t="shared" si="130"/>
        <v>0</v>
      </c>
    </row>
    <row r="539" spans="1:9" x14ac:dyDescent="0.2">
      <c r="A539" s="11" t="s">
        <v>111</v>
      </c>
      <c r="B539" s="8" t="s">
        <v>232</v>
      </c>
      <c r="C539" s="251" t="s">
        <v>74</v>
      </c>
      <c r="D539" s="8" t="s">
        <v>158</v>
      </c>
      <c r="E539" s="8" t="s">
        <v>241</v>
      </c>
      <c r="F539" s="251">
        <v>242</v>
      </c>
      <c r="G539" s="193">
        <v>2222.6849999999999</v>
      </c>
      <c r="H539" s="252"/>
      <c r="I539" s="294">
        <f t="shared" si="130"/>
        <v>0</v>
      </c>
    </row>
    <row r="540" spans="1:9" x14ac:dyDescent="0.2">
      <c r="A540" s="11" t="s">
        <v>393</v>
      </c>
      <c r="B540" s="8" t="s">
        <v>232</v>
      </c>
      <c r="C540" s="251" t="s">
        <v>74</v>
      </c>
      <c r="D540" s="8" t="s">
        <v>158</v>
      </c>
      <c r="E540" s="8" t="s">
        <v>241</v>
      </c>
      <c r="F540" s="251" t="s">
        <v>100</v>
      </c>
      <c r="G540" s="193">
        <v>5400.1149999999998</v>
      </c>
      <c r="H540" s="267"/>
      <c r="I540" s="294">
        <f t="shared" si="130"/>
        <v>0</v>
      </c>
    </row>
    <row r="541" spans="1:9" x14ac:dyDescent="0.2">
      <c r="A541" s="11" t="s">
        <v>112</v>
      </c>
      <c r="B541" s="8" t="s">
        <v>232</v>
      </c>
      <c r="C541" s="251" t="s">
        <v>74</v>
      </c>
      <c r="D541" s="8" t="s">
        <v>158</v>
      </c>
      <c r="E541" s="8" t="s">
        <v>241</v>
      </c>
      <c r="F541" s="251" t="s">
        <v>171</v>
      </c>
      <c r="G541" s="193">
        <v>20.8</v>
      </c>
      <c r="H541" s="193">
        <f>H542</f>
        <v>0</v>
      </c>
      <c r="I541" s="294">
        <f t="shared" si="130"/>
        <v>0</v>
      </c>
    </row>
    <row r="542" spans="1:9" x14ac:dyDescent="0.2">
      <c r="A542" s="11" t="s">
        <v>113</v>
      </c>
      <c r="B542" s="8" t="s">
        <v>232</v>
      </c>
      <c r="C542" s="251" t="s">
        <v>74</v>
      </c>
      <c r="D542" s="8" t="s">
        <v>158</v>
      </c>
      <c r="E542" s="8" t="s">
        <v>241</v>
      </c>
      <c r="F542" s="251" t="s">
        <v>114</v>
      </c>
      <c r="G542" s="193">
        <v>20.8</v>
      </c>
      <c r="H542" s="193">
        <f t="shared" ref="G542:H542" si="146">H544+H545+H543</f>
        <v>0</v>
      </c>
      <c r="I542" s="294">
        <f t="shared" si="130"/>
        <v>0</v>
      </c>
    </row>
    <row r="543" spans="1:9" x14ac:dyDescent="0.2">
      <c r="A543" s="28" t="s">
        <v>115</v>
      </c>
      <c r="B543" s="8" t="s">
        <v>232</v>
      </c>
      <c r="C543" s="251" t="s">
        <v>74</v>
      </c>
      <c r="D543" s="8" t="s">
        <v>158</v>
      </c>
      <c r="E543" s="8" t="s">
        <v>241</v>
      </c>
      <c r="F543" s="251">
        <v>851</v>
      </c>
      <c r="G543" s="193"/>
      <c r="H543" s="252"/>
      <c r="I543" s="294" t="e">
        <f t="shared" si="130"/>
        <v>#DIV/0!</v>
      </c>
    </row>
    <row r="544" spans="1:9" x14ac:dyDescent="0.2">
      <c r="A544" s="11" t="s">
        <v>172</v>
      </c>
      <c r="B544" s="8" t="s">
        <v>232</v>
      </c>
      <c r="C544" s="251" t="s">
        <v>74</v>
      </c>
      <c r="D544" s="8" t="s">
        <v>158</v>
      </c>
      <c r="E544" s="8" t="s">
        <v>241</v>
      </c>
      <c r="F544" s="251" t="s">
        <v>192</v>
      </c>
      <c r="G544" s="193">
        <v>1.8</v>
      </c>
      <c r="H544" s="252"/>
      <c r="I544" s="294">
        <f t="shared" si="130"/>
        <v>0</v>
      </c>
    </row>
    <row r="545" spans="1:9" x14ac:dyDescent="0.2">
      <c r="A545" s="11" t="s">
        <v>370</v>
      </c>
      <c r="B545" s="8" t="s">
        <v>232</v>
      </c>
      <c r="C545" s="251" t="s">
        <v>74</v>
      </c>
      <c r="D545" s="8" t="s">
        <v>158</v>
      </c>
      <c r="E545" s="8" t="s">
        <v>241</v>
      </c>
      <c r="F545" s="251">
        <v>853</v>
      </c>
      <c r="G545" s="193">
        <v>19</v>
      </c>
      <c r="H545" s="252"/>
      <c r="I545" s="294">
        <f t="shared" si="130"/>
        <v>0</v>
      </c>
    </row>
    <row r="546" spans="1:9" x14ac:dyDescent="0.2">
      <c r="A546" s="34" t="s">
        <v>242</v>
      </c>
      <c r="B546" s="249" t="s">
        <v>232</v>
      </c>
      <c r="C546" s="268" t="s">
        <v>74</v>
      </c>
      <c r="D546" s="260" t="s">
        <v>243</v>
      </c>
      <c r="E546" s="260"/>
      <c r="F546" s="268"/>
      <c r="G546" s="261">
        <v>0</v>
      </c>
      <c r="H546" s="261">
        <f t="shared" ref="G546:H549" si="147">H547</f>
        <v>0</v>
      </c>
      <c r="I546" s="294" t="e">
        <f t="shared" si="130"/>
        <v>#DIV/0!</v>
      </c>
    </row>
    <row r="547" spans="1:9" x14ac:dyDescent="0.2">
      <c r="A547" s="1" t="s">
        <v>101</v>
      </c>
      <c r="B547" s="8" t="s">
        <v>232</v>
      </c>
      <c r="C547" s="8" t="s">
        <v>74</v>
      </c>
      <c r="D547" s="8" t="s">
        <v>243</v>
      </c>
      <c r="E547" s="254" t="s">
        <v>244</v>
      </c>
      <c r="F547" s="269"/>
      <c r="G547" s="258">
        <v>0</v>
      </c>
      <c r="H547" s="258">
        <f t="shared" si="147"/>
        <v>0</v>
      </c>
      <c r="I547" s="294" t="e">
        <f t="shared" si="130"/>
        <v>#DIV/0!</v>
      </c>
    </row>
    <row r="548" spans="1:9" ht="22.5" x14ac:dyDescent="0.2">
      <c r="A548" s="5" t="s">
        <v>56</v>
      </c>
      <c r="B548" s="8" t="s">
        <v>232</v>
      </c>
      <c r="C548" s="251" t="s">
        <v>74</v>
      </c>
      <c r="D548" s="8" t="s">
        <v>243</v>
      </c>
      <c r="E548" s="8" t="s">
        <v>245</v>
      </c>
      <c r="F548" s="251"/>
      <c r="G548" s="193">
        <v>0</v>
      </c>
      <c r="H548" s="193">
        <f t="shared" si="147"/>
        <v>0</v>
      </c>
      <c r="I548" s="294" t="e">
        <f t="shared" si="130"/>
        <v>#DIV/0!</v>
      </c>
    </row>
    <row r="549" spans="1:9" x14ac:dyDescent="0.2">
      <c r="A549" s="1" t="s">
        <v>246</v>
      </c>
      <c r="B549" s="8" t="s">
        <v>232</v>
      </c>
      <c r="C549" s="251" t="s">
        <v>74</v>
      </c>
      <c r="D549" s="8" t="s">
        <v>243</v>
      </c>
      <c r="E549" s="8" t="s">
        <v>245</v>
      </c>
      <c r="F549" s="251">
        <v>500</v>
      </c>
      <c r="G549" s="193">
        <v>0</v>
      </c>
      <c r="H549" s="193">
        <f t="shared" si="147"/>
        <v>0</v>
      </c>
      <c r="I549" s="294" t="e">
        <f t="shared" si="130"/>
        <v>#DIV/0!</v>
      </c>
    </row>
    <row r="550" spans="1:9" x14ac:dyDescent="0.2">
      <c r="A550" s="1" t="s">
        <v>247</v>
      </c>
      <c r="B550" s="8" t="s">
        <v>232</v>
      </c>
      <c r="C550" s="251" t="s">
        <v>74</v>
      </c>
      <c r="D550" s="8" t="s">
        <v>243</v>
      </c>
      <c r="E550" s="8" t="s">
        <v>245</v>
      </c>
      <c r="F550" s="251">
        <v>530</v>
      </c>
      <c r="G550" s="193"/>
      <c r="H550" s="252"/>
      <c r="I550" s="294" t="e">
        <f t="shared" si="130"/>
        <v>#DIV/0!</v>
      </c>
    </row>
    <row r="551" spans="1:9" x14ac:dyDescent="0.2">
      <c r="A551" s="3" t="s">
        <v>577</v>
      </c>
      <c r="B551" s="247" t="s">
        <v>232</v>
      </c>
      <c r="C551" s="247" t="s">
        <v>189</v>
      </c>
      <c r="D551" s="247"/>
      <c r="E551" s="247"/>
      <c r="F551" s="255"/>
      <c r="G551" s="194">
        <v>2591.9</v>
      </c>
      <c r="H551" s="194">
        <f t="shared" ref="G551:H555" si="148">H552</f>
        <v>0</v>
      </c>
      <c r="I551" s="294">
        <f t="shared" si="130"/>
        <v>0</v>
      </c>
    </row>
    <row r="552" spans="1:9" x14ac:dyDescent="0.2">
      <c r="A552" s="33" t="s">
        <v>249</v>
      </c>
      <c r="B552" s="249" t="s">
        <v>232</v>
      </c>
      <c r="C552" s="249" t="s">
        <v>189</v>
      </c>
      <c r="D552" s="249" t="s">
        <v>128</v>
      </c>
      <c r="E552" s="249"/>
      <c r="F552" s="249"/>
      <c r="G552" s="192">
        <v>2591.9</v>
      </c>
      <c r="H552" s="192">
        <f t="shared" si="148"/>
        <v>0</v>
      </c>
      <c r="I552" s="294">
        <f t="shared" ref="I552:I619" si="149">H552/G552*1</f>
        <v>0</v>
      </c>
    </row>
    <row r="553" spans="1:9" x14ac:dyDescent="0.2">
      <c r="A553" s="1" t="s">
        <v>101</v>
      </c>
      <c r="B553" s="8" t="s">
        <v>232</v>
      </c>
      <c r="C553" s="8" t="s">
        <v>189</v>
      </c>
      <c r="D553" s="8" t="s">
        <v>128</v>
      </c>
      <c r="E553" s="254" t="s">
        <v>244</v>
      </c>
      <c r="F553" s="251"/>
      <c r="G553" s="193">
        <v>2591.9</v>
      </c>
      <c r="H553" s="193">
        <f t="shared" si="148"/>
        <v>0</v>
      </c>
      <c r="I553" s="294">
        <f t="shared" si="149"/>
        <v>0</v>
      </c>
    </row>
    <row r="554" spans="1:9" ht="22.5" x14ac:dyDescent="0.2">
      <c r="A554" s="5" t="s">
        <v>53</v>
      </c>
      <c r="B554" s="8" t="s">
        <v>232</v>
      </c>
      <c r="C554" s="8" t="s">
        <v>189</v>
      </c>
      <c r="D554" s="8" t="s">
        <v>128</v>
      </c>
      <c r="E554" s="8" t="s">
        <v>250</v>
      </c>
      <c r="F554" s="251"/>
      <c r="G554" s="193">
        <v>2591.9</v>
      </c>
      <c r="H554" s="193">
        <f t="shared" si="148"/>
        <v>0</v>
      </c>
      <c r="I554" s="294">
        <f t="shared" si="149"/>
        <v>0</v>
      </c>
    </row>
    <row r="555" spans="1:9" x14ac:dyDescent="0.2">
      <c r="A555" s="1" t="s">
        <v>246</v>
      </c>
      <c r="B555" s="8" t="s">
        <v>232</v>
      </c>
      <c r="C555" s="8" t="s">
        <v>189</v>
      </c>
      <c r="D555" s="8" t="s">
        <v>128</v>
      </c>
      <c r="E555" s="8" t="s">
        <v>250</v>
      </c>
      <c r="F555" s="8" t="s">
        <v>251</v>
      </c>
      <c r="G555" s="193">
        <v>2591.9</v>
      </c>
      <c r="H555" s="193">
        <f t="shared" si="148"/>
        <v>0</v>
      </c>
      <c r="I555" s="294">
        <f t="shared" si="149"/>
        <v>0</v>
      </c>
    </row>
    <row r="556" spans="1:9" x14ac:dyDescent="0.2">
      <c r="A556" s="1" t="s">
        <v>247</v>
      </c>
      <c r="B556" s="8" t="s">
        <v>232</v>
      </c>
      <c r="C556" s="8" t="s">
        <v>189</v>
      </c>
      <c r="D556" s="8" t="s">
        <v>128</v>
      </c>
      <c r="E556" s="8" t="s">
        <v>250</v>
      </c>
      <c r="F556" s="8" t="s">
        <v>252</v>
      </c>
      <c r="G556" s="193">
        <v>2591.9</v>
      </c>
      <c r="H556" s="252"/>
      <c r="I556" s="294">
        <f t="shared" si="149"/>
        <v>0</v>
      </c>
    </row>
    <row r="557" spans="1:9" ht="21" x14ac:dyDescent="0.2">
      <c r="A557" s="38" t="s">
        <v>578</v>
      </c>
      <c r="B557" s="247" t="s">
        <v>232</v>
      </c>
      <c r="C557" s="255" t="s">
        <v>254</v>
      </c>
      <c r="D557" s="247" t="s">
        <v>122</v>
      </c>
      <c r="E557" s="247" t="s">
        <v>123</v>
      </c>
      <c r="F557" s="255" t="s">
        <v>124</v>
      </c>
      <c r="G557" s="194">
        <v>46548.279800000004</v>
      </c>
      <c r="H557" s="194">
        <f>H558+H568+H564</f>
        <v>0</v>
      </c>
      <c r="I557" s="294">
        <f t="shared" si="149"/>
        <v>0</v>
      </c>
    </row>
    <row r="558" spans="1:9" ht="22.5" x14ac:dyDescent="0.2">
      <c r="A558" s="33" t="s">
        <v>255</v>
      </c>
      <c r="B558" s="249" t="s">
        <v>232</v>
      </c>
      <c r="C558" s="250" t="s">
        <v>254</v>
      </c>
      <c r="D558" s="249" t="s">
        <v>74</v>
      </c>
      <c r="E558" s="249" t="s">
        <v>123</v>
      </c>
      <c r="F558" s="250" t="s">
        <v>124</v>
      </c>
      <c r="G558" s="192">
        <v>44349</v>
      </c>
      <c r="H558" s="192">
        <f t="shared" ref="G558:H562" si="150">H559</f>
        <v>0</v>
      </c>
      <c r="I558" s="294">
        <f t="shared" si="149"/>
        <v>0</v>
      </c>
    </row>
    <row r="559" spans="1:9" x14ac:dyDescent="0.2">
      <c r="A559" s="1" t="s">
        <v>256</v>
      </c>
      <c r="B559" s="8" t="s">
        <v>232</v>
      </c>
      <c r="C559" s="251" t="s">
        <v>254</v>
      </c>
      <c r="D559" s="8" t="s">
        <v>74</v>
      </c>
      <c r="E559" s="8" t="s">
        <v>257</v>
      </c>
      <c r="F559" s="251" t="s">
        <v>124</v>
      </c>
      <c r="G559" s="193">
        <v>44349</v>
      </c>
      <c r="H559" s="193">
        <f t="shared" si="150"/>
        <v>0</v>
      </c>
      <c r="I559" s="294">
        <f t="shared" si="149"/>
        <v>0</v>
      </c>
    </row>
    <row r="560" spans="1:9" ht="22.5" x14ac:dyDescent="0.2">
      <c r="A560" s="1" t="s">
        <v>258</v>
      </c>
      <c r="B560" s="8" t="s">
        <v>232</v>
      </c>
      <c r="C560" s="251" t="s">
        <v>254</v>
      </c>
      <c r="D560" s="8" t="s">
        <v>74</v>
      </c>
      <c r="E560" s="8" t="s">
        <v>259</v>
      </c>
      <c r="F560" s="251" t="s">
        <v>124</v>
      </c>
      <c r="G560" s="193">
        <v>44349</v>
      </c>
      <c r="H560" s="193">
        <f t="shared" si="150"/>
        <v>0</v>
      </c>
      <c r="I560" s="294">
        <f t="shared" si="149"/>
        <v>0</v>
      </c>
    </row>
    <row r="561" spans="1:9" x14ac:dyDescent="0.2">
      <c r="A561" s="1" t="s">
        <v>246</v>
      </c>
      <c r="B561" s="8" t="s">
        <v>232</v>
      </c>
      <c r="C561" s="251" t="s">
        <v>254</v>
      </c>
      <c r="D561" s="8" t="s">
        <v>74</v>
      </c>
      <c r="E561" s="8" t="s">
        <v>259</v>
      </c>
      <c r="F561" s="251" t="s">
        <v>251</v>
      </c>
      <c r="G561" s="193">
        <v>44349</v>
      </c>
      <c r="H561" s="193">
        <f t="shared" si="150"/>
        <v>0</v>
      </c>
      <c r="I561" s="294">
        <f t="shared" si="149"/>
        <v>0</v>
      </c>
    </row>
    <row r="562" spans="1:9" x14ac:dyDescent="0.2">
      <c r="A562" s="1" t="s">
        <v>260</v>
      </c>
      <c r="B562" s="8" t="s">
        <v>232</v>
      </c>
      <c r="C562" s="251" t="s">
        <v>254</v>
      </c>
      <c r="D562" s="8" t="s">
        <v>74</v>
      </c>
      <c r="E562" s="8" t="s">
        <v>259</v>
      </c>
      <c r="F562" s="251" t="s">
        <v>261</v>
      </c>
      <c r="G562" s="193">
        <v>44349</v>
      </c>
      <c r="H562" s="193">
        <f t="shared" si="150"/>
        <v>0</v>
      </c>
      <c r="I562" s="294">
        <f t="shared" si="149"/>
        <v>0</v>
      </c>
    </row>
    <row r="563" spans="1:9" x14ac:dyDescent="0.2">
      <c r="A563" s="11" t="s">
        <v>262</v>
      </c>
      <c r="B563" s="8" t="s">
        <v>232</v>
      </c>
      <c r="C563" s="251" t="s">
        <v>254</v>
      </c>
      <c r="D563" s="8" t="s">
        <v>74</v>
      </c>
      <c r="E563" s="8" t="s">
        <v>259</v>
      </c>
      <c r="F563" s="251" t="s">
        <v>263</v>
      </c>
      <c r="G563" s="193">
        <v>44349</v>
      </c>
      <c r="H563" s="252"/>
      <c r="I563" s="294">
        <f t="shared" si="149"/>
        <v>0</v>
      </c>
    </row>
    <row r="564" spans="1:9" x14ac:dyDescent="0.2">
      <c r="A564" s="33" t="s">
        <v>264</v>
      </c>
      <c r="B564" s="249" t="s">
        <v>232</v>
      </c>
      <c r="C564" s="250" t="s">
        <v>254</v>
      </c>
      <c r="D564" s="249" t="s">
        <v>189</v>
      </c>
      <c r="E564" s="249"/>
      <c r="F564" s="250"/>
      <c r="G564" s="192">
        <v>1382.8797999999999</v>
      </c>
      <c r="H564" s="192">
        <f t="shared" ref="G564:H566" si="151">H565</f>
        <v>0</v>
      </c>
      <c r="I564" s="294">
        <f t="shared" si="149"/>
        <v>0</v>
      </c>
    </row>
    <row r="565" spans="1:9" x14ac:dyDescent="0.2">
      <c r="A565" s="1" t="s">
        <v>246</v>
      </c>
      <c r="B565" s="8" t="s">
        <v>232</v>
      </c>
      <c r="C565" s="251" t="s">
        <v>254</v>
      </c>
      <c r="D565" s="8" t="s">
        <v>189</v>
      </c>
      <c r="E565" s="8" t="s">
        <v>257</v>
      </c>
      <c r="F565" s="251" t="s">
        <v>251</v>
      </c>
      <c r="G565" s="193">
        <v>1382.8797999999999</v>
      </c>
      <c r="H565" s="193">
        <f t="shared" si="151"/>
        <v>0</v>
      </c>
      <c r="I565" s="294">
        <f t="shared" si="149"/>
        <v>0</v>
      </c>
    </row>
    <row r="566" spans="1:9" x14ac:dyDescent="0.2">
      <c r="A566" s="1" t="s">
        <v>260</v>
      </c>
      <c r="B566" s="8" t="s">
        <v>232</v>
      </c>
      <c r="C566" s="251" t="s">
        <v>254</v>
      </c>
      <c r="D566" s="8" t="s">
        <v>189</v>
      </c>
      <c r="E566" s="8" t="s">
        <v>265</v>
      </c>
      <c r="F566" s="251" t="s">
        <v>261</v>
      </c>
      <c r="G566" s="193">
        <v>1382.8797999999999</v>
      </c>
      <c r="H566" s="193">
        <f t="shared" si="151"/>
        <v>0</v>
      </c>
      <c r="I566" s="294">
        <f t="shared" si="149"/>
        <v>0</v>
      </c>
    </row>
    <row r="567" spans="1:9" x14ac:dyDescent="0.2">
      <c r="A567" s="11" t="s">
        <v>264</v>
      </c>
      <c r="B567" s="8" t="s">
        <v>232</v>
      </c>
      <c r="C567" s="251" t="s">
        <v>254</v>
      </c>
      <c r="D567" s="8" t="s">
        <v>189</v>
      </c>
      <c r="E567" s="8" t="s">
        <v>265</v>
      </c>
      <c r="F567" s="251">
        <v>512</v>
      </c>
      <c r="G567" s="193">
        <v>1382.8797999999999</v>
      </c>
      <c r="H567" s="252"/>
      <c r="I567" s="294">
        <f t="shared" si="149"/>
        <v>0</v>
      </c>
    </row>
    <row r="568" spans="1:9" x14ac:dyDescent="0.2">
      <c r="A568" s="33" t="s">
        <v>266</v>
      </c>
      <c r="B568" s="249" t="s">
        <v>232</v>
      </c>
      <c r="C568" s="250">
        <v>14</v>
      </c>
      <c r="D568" s="249" t="s">
        <v>128</v>
      </c>
      <c r="E568" s="249"/>
      <c r="F568" s="250"/>
      <c r="G568" s="192">
        <v>816.4</v>
      </c>
      <c r="H568" s="192">
        <f>H569+H583</f>
        <v>0</v>
      </c>
      <c r="I568" s="294">
        <f t="shared" si="149"/>
        <v>0</v>
      </c>
    </row>
    <row r="569" spans="1:9" x14ac:dyDescent="0.2">
      <c r="A569" s="1" t="s">
        <v>246</v>
      </c>
      <c r="B569" s="8" t="s">
        <v>232</v>
      </c>
      <c r="C569" s="251" t="s">
        <v>254</v>
      </c>
      <c r="D569" s="251" t="s">
        <v>128</v>
      </c>
      <c r="E569" s="8" t="s">
        <v>257</v>
      </c>
      <c r="F569" s="251" t="s">
        <v>124</v>
      </c>
      <c r="G569" s="193">
        <v>66.497</v>
      </c>
      <c r="H569" s="193">
        <f>H570+H573+H579+H576</f>
        <v>0</v>
      </c>
      <c r="I569" s="294">
        <f t="shared" si="149"/>
        <v>0</v>
      </c>
    </row>
    <row r="570" spans="1:9" ht="33.75" x14ac:dyDescent="0.2">
      <c r="A570" s="5" t="s">
        <v>673</v>
      </c>
      <c r="B570" s="8" t="s">
        <v>232</v>
      </c>
      <c r="C570" s="251" t="s">
        <v>254</v>
      </c>
      <c r="D570" s="251" t="s">
        <v>128</v>
      </c>
      <c r="E570" s="8" t="s">
        <v>672</v>
      </c>
      <c r="F570" s="270" t="s">
        <v>124</v>
      </c>
      <c r="G570" s="193">
        <v>0</v>
      </c>
      <c r="H570" s="193">
        <f t="shared" ref="G570:H571" si="152">H571</f>
        <v>0</v>
      </c>
      <c r="I570" s="294" t="e">
        <f t="shared" si="149"/>
        <v>#DIV/0!</v>
      </c>
    </row>
    <row r="571" spans="1:9" x14ac:dyDescent="0.2">
      <c r="A571" s="1" t="s">
        <v>246</v>
      </c>
      <c r="B571" s="8" t="s">
        <v>232</v>
      </c>
      <c r="C571" s="251" t="s">
        <v>254</v>
      </c>
      <c r="D571" s="251" t="s">
        <v>128</v>
      </c>
      <c r="E571" s="8" t="s">
        <v>672</v>
      </c>
      <c r="F571" s="251">
        <v>500</v>
      </c>
      <c r="G571" s="193">
        <v>0</v>
      </c>
      <c r="H571" s="193">
        <f t="shared" si="152"/>
        <v>0</v>
      </c>
      <c r="I571" s="294" t="e">
        <f t="shared" si="149"/>
        <v>#DIV/0!</v>
      </c>
    </row>
    <row r="572" spans="1:9" x14ac:dyDescent="0.2">
      <c r="A572" s="11" t="s">
        <v>59</v>
      </c>
      <c r="B572" s="8" t="s">
        <v>232</v>
      </c>
      <c r="C572" s="251" t="s">
        <v>254</v>
      </c>
      <c r="D572" s="251" t="s">
        <v>128</v>
      </c>
      <c r="E572" s="8" t="s">
        <v>672</v>
      </c>
      <c r="F572" s="270">
        <v>540</v>
      </c>
      <c r="G572" s="193"/>
      <c r="H572" s="252"/>
      <c r="I572" s="294" t="e">
        <f t="shared" si="149"/>
        <v>#DIV/0!</v>
      </c>
    </row>
    <row r="573" spans="1:9" ht="22.5" x14ac:dyDescent="0.2">
      <c r="A573" s="1" t="s">
        <v>786</v>
      </c>
      <c r="B573" s="8" t="s">
        <v>232</v>
      </c>
      <c r="C573" s="251" t="s">
        <v>254</v>
      </c>
      <c r="D573" s="251" t="s">
        <v>128</v>
      </c>
      <c r="E573" s="8" t="s">
        <v>574</v>
      </c>
      <c r="F573" s="251" t="s">
        <v>124</v>
      </c>
      <c r="G573" s="193">
        <v>0</v>
      </c>
      <c r="H573" s="193">
        <f>H574</f>
        <v>0</v>
      </c>
      <c r="I573" s="294" t="e">
        <f t="shared" si="149"/>
        <v>#DIV/0!</v>
      </c>
    </row>
    <row r="574" spans="1:9" x14ac:dyDescent="0.2">
      <c r="A574" s="1" t="s">
        <v>246</v>
      </c>
      <c r="B574" s="8" t="s">
        <v>232</v>
      </c>
      <c r="C574" s="251" t="s">
        <v>254</v>
      </c>
      <c r="D574" s="251" t="s">
        <v>128</v>
      </c>
      <c r="E574" s="8" t="s">
        <v>574</v>
      </c>
      <c r="F574" s="251" t="s">
        <v>251</v>
      </c>
      <c r="G574" s="193">
        <v>0</v>
      </c>
      <c r="H574" s="193">
        <f t="shared" ref="G574:H574" si="153">H575</f>
        <v>0</v>
      </c>
      <c r="I574" s="294" t="e">
        <f t="shared" si="149"/>
        <v>#DIV/0!</v>
      </c>
    </row>
    <row r="575" spans="1:9" x14ac:dyDescent="0.2">
      <c r="A575" s="11" t="s">
        <v>59</v>
      </c>
      <c r="B575" s="8" t="s">
        <v>232</v>
      </c>
      <c r="C575" s="251" t="s">
        <v>254</v>
      </c>
      <c r="D575" s="251" t="s">
        <v>128</v>
      </c>
      <c r="E575" s="8" t="s">
        <v>574</v>
      </c>
      <c r="F575" s="251">
        <v>540</v>
      </c>
      <c r="G575" s="193"/>
      <c r="H575" s="264"/>
      <c r="I575" s="294" t="e">
        <f t="shared" si="149"/>
        <v>#DIV/0!</v>
      </c>
    </row>
    <row r="576" spans="1:9" ht="22.5" x14ac:dyDescent="0.2">
      <c r="A576" s="5" t="s">
        <v>611</v>
      </c>
      <c r="B576" s="8" t="s">
        <v>232</v>
      </c>
      <c r="C576" s="251" t="s">
        <v>254</v>
      </c>
      <c r="D576" s="251" t="s">
        <v>128</v>
      </c>
      <c r="E576" s="8" t="s">
        <v>612</v>
      </c>
      <c r="F576" s="270" t="s">
        <v>124</v>
      </c>
      <c r="G576" s="193">
        <v>0</v>
      </c>
      <c r="H576" s="193">
        <f t="shared" ref="G576:H577" si="154">H577</f>
        <v>0</v>
      </c>
      <c r="I576" s="294" t="e">
        <f t="shared" si="149"/>
        <v>#DIV/0!</v>
      </c>
    </row>
    <row r="577" spans="1:11" x14ac:dyDescent="0.2">
      <c r="A577" s="1" t="s">
        <v>246</v>
      </c>
      <c r="B577" s="8" t="s">
        <v>232</v>
      </c>
      <c r="C577" s="251" t="s">
        <v>254</v>
      </c>
      <c r="D577" s="251" t="s">
        <v>128</v>
      </c>
      <c r="E577" s="8" t="s">
        <v>612</v>
      </c>
      <c r="F577" s="251">
        <v>500</v>
      </c>
      <c r="G577" s="193">
        <v>0</v>
      </c>
      <c r="H577" s="193">
        <f t="shared" si="154"/>
        <v>0</v>
      </c>
      <c r="I577" s="294" t="e">
        <f t="shared" si="149"/>
        <v>#DIV/0!</v>
      </c>
    </row>
    <row r="578" spans="1:11" x14ac:dyDescent="0.2">
      <c r="A578" s="11" t="s">
        <v>59</v>
      </c>
      <c r="B578" s="8" t="s">
        <v>232</v>
      </c>
      <c r="C578" s="251" t="s">
        <v>254</v>
      </c>
      <c r="D578" s="251" t="s">
        <v>128</v>
      </c>
      <c r="E578" s="8" t="s">
        <v>612</v>
      </c>
      <c r="F578" s="270">
        <v>540</v>
      </c>
      <c r="G578" s="193"/>
      <c r="H578" s="264"/>
      <c r="I578" s="294" t="e">
        <f t="shared" si="149"/>
        <v>#DIV/0!</v>
      </c>
    </row>
    <row r="579" spans="1:11" ht="33.75" x14ac:dyDescent="0.2">
      <c r="A579" s="1" t="s">
        <v>267</v>
      </c>
      <c r="B579" s="8" t="s">
        <v>232</v>
      </c>
      <c r="C579" s="251" t="s">
        <v>254</v>
      </c>
      <c r="D579" s="251" t="s">
        <v>128</v>
      </c>
      <c r="E579" s="8" t="s">
        <v>268</v>
      </c>
      <c r="F579" s="251" t="s">
        <v>124</v>
      </c>
      <c r="G579" s="193">
        <v>66.497</v>
      </c>
      <c r="H579" s="193">
        <f t="shared" ref="G579:H580" si="155">+H580</f>
        <v>0</v>
      </c>
      <c r="I579" s="294">
        <f t="shared" si="149"/>
        <v>0</v>
      </c>
    </row>
    <row r="580" spans="1:11" ht="22.5" x14ac:dyDescent="0.2">
      <c r="A580" s="5" t="s">
        <v>50</v>
      </c>
      <c r="B580" s="8" t="s">
        <v>232</v>
      </c>
      <c r="C580" s="251" t="s">
        <v>254</v>
      </c>
      <c r="D580" s="251" t="s">
        <v>128</v>
      </c>
      <c r="E580" s="8" t="s">
        <v>268</v>
      </c>
      <c r="F580" s="251" t="s">
        <v>124</v>
      </c>
      <c r="G580" s="193">
        <v>66.497</v>
      </c>
      <c r="H580" s="193">
        <f t="shared" si="155"/>
        <v>0</v>
      </c>
      <c r="I580" s="294">
        <f t="shared" si="149"/>
        <v>0</v>
      </c>
    </row>
    <row r="581" spans="1:11" x14ac:dyDescent="0.2">
      <c r="A581" s="1" t="s">
        <v>246</v>
      </c>
      <c r="B581" s="8" t="s">
        <v>232</v>
      </c>
      <c r="C581" s="251" t="s">
        <v>254</v>
      </c>
      <c r="D581" s="251" t="s">
        <v>128</v>
      </c>
      <c r="E581" s="8" t="s">
        <v>268</v>
      </c>
      <c r="F581" s="251" t="s">
        <v>251</v>
      </c>
      <c r="G581" s="193">
        <v>66.497</v>
      </c>
      <c r="H581" s="193">
        <f t="shared" ref="G581:H581" si="156">H582</f>
        <v>0</v>
      </c>
      <c r="I581" s="294">
        <f t="shared" si="149"/>
        <v>0</v>
      </c>
    </row>
    <row r="582" spans="1:11" x14ac:dyDescent="0.2">
      <c r="A582" s="11" t="s">
        <v>59</v>
      </c>
      <c r="B582" s="8" t="s">
        <v>232</v>
      </c>
      <c r="C582" s="251" t="s">
        <v>254</v>
      </c>
      <c r="D582" s="251" t="s">
        <v>128</v>
      </c>
      <c r="E582" s="8" t="s">
        <v>268</v>
      </c>
      <c r="F582" s="251">
        <v>540</v>
      </c>
      <c r="G582" s="193">
        <v>66.497</v>
      </c>
      <c r="H582" s="252"/>
      <c r="I582" s="294">
        <f t="shared" si="149"/>
        <v>0</v>
      </c>
    </row>
    <row r="583" spans="1:11" ht="45" x14ac:dyDescent="0.2">
      <c r="A583" s="1" t="s">
        <v>573</v>
      </c>
      <c r="B583" s="8" t="s">
        <v>232</v>
      </c>
      <c r="C583" s="251" t="s">
        <v>254</v>
      </c>
      <c r="D583" s="251" t="s">
        <v>128</v>
      </c>
      <c r="E583" s="8" t="s">
        <v>574</v>
      </c>
      <c r="F583" s="251" t="s">
        <v>124</v>
      </c>
      <c r="G583" s="193">
        <v>749.90300000000002</v>
      </c>
      <c r="H583" s="193">
        <f>H584</f>
        <v>0</v>
      </c>
      <c r="I583" s="294">
        <f t="shared" si="149"/>
        <v>0</v>
      </c>
    </row>
    <row r="584" spans="1:11" x14ac:dyDescent="0.2">
      <c r="A584" s="1" t="s">
        <v>246</v>
      </c>
      <c r="B584" s="8" t="s">
        <v>232</v>
      </c>
      <c r="C584" s="251" t="s">
        <v>254</v>
      </c>
      <c r="D584" s="251" t="s">
        <v>128</v>
      </c>
      <c r="E584" s="8" t="s">
        <v>574</v>
      </c>
      <c r="F584" s="251" t="s">
        <v>251</v>
      </c>
      <c r="G584" s="193">
        <v>749.90300000000002</v>
      </c>
      <c r="H584" s="193">
        <f t="shared" ref="G584:H584" si="157">H585</f>
        <v>0</v>
      </c>
      <c r="I584" s="294">
        <f t="shared" si="149"/>
        <v>0</v>
      </c>
    </row>
    <row r="585" spans="1:11" x14ac:dyDescent="0.2">
      <c r="A585" s="11" t="s">
        <v>59</v>
      </c>
      <c r="B585" s="8" t="s">
        <v>232</v>
      </c>
      <c r="C585" s="251" t="s">
        <v>254</v>
      </c>
      <c r="D585" s="251" t="s">
        <v>128</v>
      </c>
      <c r="E585" s="8" t="s">
        <v>574</v>
      </c>
      <c r="F585" s="251">
        <v>540</v>
      </c>
      <c r="G585" s="193">
        <v>749.90300000000002</v>
      </c>
      <c r="H585" s="252"/>
      <c r="I585" s="294">
        <f t="shared" si="149"/>
        <v>0</v>
      </c>
    </row>
    <row r="586" spans="1:11" ht="21" x14ac:dyDescent="0.2">
      <c r="A586" s="265" t="s">
        <v>588</v>
      </c>
      <c r="B586" s="244" t="s">
        <v>269</v>
      </c>
      <c r="C586" s="256"/>
      <c r="D586" s="244"/>
      <c r="E586" s="244"/>
      <c r="F586" s="256"/>
      <c r="G586" s="246">
        <v>107080.211</v>
      </c>
      <c r="H586" s="246" t="e">
        <f>H587+H679+H690+H736+H811+H852+H874+H885+H938+H869</f>
        <v>#REF!</v>
      </c>
      <c r="I586" s="293" t="e">
        <f t="shared" si="149"/>
        <v>#REF!</v>
      </c>
      <c r="J586" s="177">
        <v>107080.211</v>
      </c>
      <c r="K586" s="187">
        <f>G586-J586</f>
        <v>0</v>
      </c>
    </row>
    <row r="587" spans="1:11" x14ac:dyDescent="0.2">
      <c r="A587" s="3" t="s">
        <v>233</v>
      </c>
      <c r="B587" s="247" t="s">
        <v>269</v>
      </c>
      <c r="C587" s="255" t="s">
        <v>74</v>
      </c>
      <c r="D587" s="247" t="s">
        <v>122</v>
      </c>
      <c r="E587" s="247" t="s">
        <v>123</v>
      </c>
      <c r="F587" s="255" t="s">
        <v>124</v>
      </c>
      <c r="G587" s="194">
        <v>51181.610999999997</v>
      </c>
      <c r="H587" s="194" t="e">
        <f>H588+H629+H634+H639+H644</f>
        <v>#REF!</v>
      </c>
      <c r="I587" s="294" t="e">
        <f t="shared" si="149"/>
        <v>#REF!</v>
      </c>
    </row>
    <row r="588" spans="1:11" ht="33.75" x14ac:dyDescent="0.2">
      <c r="A588" s="33" t="s">
        <v>270</v>
      </c>
      <c r="B588" s="249" t="s">
        <v>269</v>
      </c>
      <c r="C588" s="250" t="s">
        <v>74</v>
      </c>
      <c r="D588" s="249" t="s">
        <v>104</v>
      </c>
      <c r="E588" s="249"/>
      <c r="F588" s="250"/>
      <c r="G588" s="192">
        <v>42100.610999999997</v>
      </c>
      <c r="H588" s="192" t="e">
        <f>H606+H589</f>
        <v>#REF!</v>
      </c>
      <c r="I588" s="294" t="e">
        <f t="shared" si="149"/>
        <v>#REF!</v>
      </c>
    </row>
    <row r="589" spans="1:11" x14ac:dyDescent="0.2">
      <c r="A589" s="5" t="s">
        <v>271</v>
      </c>
      <c r="B589" s="8" t="s">
        <v>269</v>
      </c>
      <c r="C589" s="251" t="s">
        <v>74</v>
      </c>
      <c r="D589" s="8" t="s">
        <v>104</v>
      </c>
      <c r="E589" s="8" t="s">
        <v>272</v>
      </c>
      <c r="F589" s="251" t="s">
        <v>124</v>
      </c>
      <c r="G589" s="193">
        <v>1789</v>
      </c>
      <c r="H589" s="193">
        <f>H590+H594+H597+H601</f>
        <v>0</v>
      </c>
      <c r="I589" s="294">
        <f t="shared" si="149"/>
        <v>0</v>
      </c>
    </row>
    <row r="590" spans="1:11" ht="33.75" x14ac:dyDescent="0.2">
      <c r="A590" s="1" t="s">
        <v>87</v>
      </c>
      <c r="B590" s="8" t="s">
        <v>269</v>
      </c>
      <c r="C590" s="251" t="s">
        <v>74</v>
      </c>
      <c r="D590" s="8" t="s">
        <v>104</v>
      </c>
      <c r="E590" s="8" t="s">
        <v>273</v>
      </c>
      <c r="F590" s="251" t="s">
        <v>88</v>
      </c>
      <c r="G590" s="193">
        <v>1789</v>
      </c>
      <c r="H590" s="193">
        <f t="shared" ref="G590:H590" si="158">SUM(H591)</f>
        <v>0</v>
      </c>
      <c r="I590" s="294">
        <f t="shared" si="149"/>
        <v>0</v>
      </c>
    </row>
    <row r="591" spans="1:11" x14ac:dyDescent="0.2">
      <c r="A591" s="1" t="s">
        <v>108</v>
      </c>
      <c r="B591" s="8" t="s">
        <v>269</v>
      </c>
      <c r="C591" s="251" t="s">
        <v>74</v>
      </c>
      <c r="D591" s="8" t="s">
        <v>104</v>
      </c>
      <c r="E591" s="8" t="s">
        <v>273</v>
      </c>
      <c r="F591" s="251" t="s">
        <v>168</v>
      </c>
      <c r="G591" s="193">
        <v>1789</v>
      </c>
      <c r="H591" s="193">
        <f>SUM(H592:H593)</f>
        <v>0</v>
      </c>
      <c r="I591" s="294">
        <f t="shared" si="149"/>
        <v>0</v>
      </c>
    </row>
    <row r="592" spans="1:11" x14ac:dyDescent="0.2">
      <c r="A592" s="5" t="s">
        <v>109</v>
      </c>
      <c r="B592" s="8" t="s">
        <v>269</v>
      </c>
      <c r="C592" s="251" t="s">
        <v>74</v>
      </c>
      <c r="D592" s="8" t="s">
        <v>104</v>
      </c>
      <c r="E592" s="8" t="s">
        <v>273</v>
      </c>
      <c r="F592" s="251" t="s">
        <v>169</v>
      </c>
      <c r="G592" s="193">
        <v>1374</v>
      </c>
      <c r="H592" s="252"/>
      <c r="I592" s="294">
        <f t="shared" si="149"/>
        <v>0</v>
      </c>
    </row>
    <row r="593" spans="1:9" ht="22.5" x14ac:dyDescent="0.2">
      <c r="A593" s="5" t="s">
        <v>110</v>
      </c>
      <c r="B593" s="8" t="s">
        <v>269</v>
      </c>
      <c r="C593" s="251" t="s">
        <v>74</v>
      </c>
      <c r="D593" s="8" t="s">
        <v>104</v>
      </c>
      <c r="E593" s="8" t="s">
        <v>273</v>
      </c>
      <c r="F593" s="251">
        <v>129</v>
      </c>
      <c r="G593" s="193">
        <v>415</v>
      </c>
      <c r="H593" s="252"/>
      <c r="I593" s="294">
        <f t="shared" si="149"/>
        <v>0</v>
      </c>
    </row>
    <row r="594" spans="1:9" x14ac:dyDescent="0.2">
      <c r="A594" s="5" t="s">
        <v>136</v>
      </c>
      <c r="B594" s="8" t="s">
        <v>269</v>
      </c>
      <c r="C594" s="251" t="s">
        <v>74</v>
      </c>
      <c r="D594" s="8" t="s">
        <v>104</v>
      </c>
      <c r="E594" s="8" t="s">
        <v>273</v>
      </c>
      <c r="F594" s="251">
        <v>300</v>
      </c>
      <c r="G594" s="193">
        <v>0</v>
      </c>
      <c r="H594" s="193">
        <f>H595</f>
        <v>0</v>
      </c>
      <c r="I594" s="294" t="e">
        <f t="shared" si="149"/>
        <v>#DIV/0!</v>
      </c>
    </row>
    <row r="595" spans="1:9" ht="33.75" x14ac:dyDescent="0.2">
      <c r="A595" s="5" t="s">
        <v>375</v>
      </c>
      <c r="B595" s="8" t="s">
        <v>269</v>
      </c>
      <c r="C595" s="251" t="s">
        <v>74</v>
      </c>
      <c r="D595" s="8" t="s">
        <v>104</v>
      </c>
      <c r="E595" s="8" t="s">
        <v>273</v>
      </c>
      <c r="F595" s="251">
        <v>320</v>
      </c>
      <c r="G595" s="193">
        <v>0</v>
      </c>
      <c r="H595" s="193">
        <f>H596</f>
        <v>0</v>
      </c>
      <c r="I595" s="294" t="e">
        <f t="shared" si="149"/>
        <v>#DIV/0!</v>
      </c>
    </row>
    <row r="596" spans="1:9" ht="22.5" x14ac:dyDescent="0.2">
      <c r="A596" s="5" t="s">
        <v>445</v>
      </c>
      <c r="B596" s="8" t="s">
        <v>269</v>
      </c>
      <c r="C596" s="251" t="s">
        <v>74</v>
      </c>
      <c r="D596" s="8" t="s">
        <v>104</v>
      </c>
      <c r="E596" s="8" t="s">
        <v>273</v>
      </c>
      <c r="F596" s="251">
        <v>321</v>
      </c>
      <c r="G596" s="193"/>
      <c r="H596" s="252"/>
      <c r="I596" s="294" t="e">
        <f t="shared" si="149"/>
        <v>#DIV/0!</v>
      </c>
    </row>
    <row r="597" spans="1:9" x14ac:dyDescent="0.2">
      <c r="A597" s="5" t="s">
        <v>453</v>
      </c>
      <c r="B597" s="8" t="s">
        <v>269</v>
      </c>
      <c r="C597" s="251" t="s">
        <v>74</v>
      </c>
      <c r="D597" s="8" t="s">
        <v>104</v>
      </c>
      <c r="E597" s="8" t="s">
        <v>951</v>
      </c>
      <c r="F597" s="251"/>
      <c r="G597" s="193">
        <v>0</v>
      </c>
      <c r="H597" s="193">
        <f t="shared" ref="G597:H599" si="159">H598</f>
        <v>0</v>
      </c>
      <c r="I597" s="294" t="e">
        <f t="shared" si="149"/>
        <v>#DIV/0!</v>
      </c>
    </row>
    <row r="598" spans="1:9" ht="33.75" x14ac:dyDescent="0.2">
      <c r="A598" s="1" t="s">
        <v>87</v>
      </c>
      <c r="B598" s="8" t="s">
        <v>269</v>
      </c>
      <c r="C598" s="251" t="s">
        <v>74</v>
      </c>
      <c r="D598" s="8" t="s">
        <v>104</v>
      </c>
      <c r="E598" s="8" t="s">
        <v>951</v>
      </c>
      <c r="F598" s="251">
        <v>100</v>
      </c>
      <c r="G598" s="193">
        <v>0</v>
      </c>
      <c r="H598" s="193">
        <f t="shared" si="159"/>
        <v>0</v>
      </c>
      <c r="I598" s="294" t="e">
        <f t="shared" si="149"/>
        <v>#DIV/0!</v>
      </c>
    </row>
    <row r="599" spans="1:9" x14ac:dyDescent="0.2">
      <c r="A599" s="1" t="s">
        <v>108</v>
      </c>
      <c r="B599" s="8" t="s">
        <v>269</v>
      </c>
      <c r="C599" s="251" t="s">
        <v>74</v>
      </c>
      <c r="D599" s="8" t="s">
        <v>104</v>
      </c>
      <c r="E599" s="8" t="s">
        <v>951</v>
      </c>
      <c r="F599" s="251">
        <v>120</v>
      </c>
      <c r="G599" s="193">
        <v>0</v>
      </c>
      <c r="H599" s="193">
        <f t="shared" si="159"/>
        <v>0</v>
      </c>
      <c r="I599" s="294" t="e">
        <f t="shared" si="149"/>
        <v>#DIV/0!</v>
      </c>
    </row>
    <row r="600" spans="1:9" ht="22.5" x14ac:dyDescent="0.2">
      <c r="A600" s="5" t="s">
        <v>220</v>
      </c>
      <c r="B600" s="8" t="s">
        <v>269</v>
      </c>
      <c r="C600" s="251" t="s">
        <v>74</v>
      </c>
      <c r="D600" s="8" t="s">
        <v>104</v>
      </c>
      <c r="E600" s="8" t="s">
        <v>951</v>
      </c>
      <c r="F600" s="251">
        <v>122</v>
      </c>
      <c r="G600" s="193"/>
      <c r="H600" s="252"/>
      <c r="I600" s="294" t="e">
        <f t="shared" si="149"/>
        <v>#DIV/0!</v>
      </c>
    </row>
    <row r="601" spans="1:9" ht="22.5" x14ac:dyDescent="0.2">
      <c r="A601" s="5" t="s">
        <v>675</v>
      </c>
      <c r="B601" s="8" t="s">
        <v>269</v>
      </c>
      <c r="C601" s="251" t="s">
        <v>74</v>
      </c>
      <c r="D601" s="8" t="s">
        <v>104</v>
      </c>
      <c r="E601" s="8" t="s">
        <v>681</v>
      </c>
      <c r="F601" s="251" t="s">
        <v>124</v>
      </c>
      <c r="G601" s="193">
        <v>0</v>
      </c>
      <c r="H601" s="193">
        <f t="shared" ref="G601:H602" si="160">H602</f>
        <v>0</v>
      </c>
      <c r="I601" s="294" t="e">
        <f t="shared" si="149"/>
        <v>#DIV/0!</v>
      </c>
    </row>
    <row r="602" spans="1:9" ht="33.75" x14ac:dyDescent="0.2">
      <c r="A602" s="1" t="s">
        <v>87</v>
      </c>
      <c r="B602" s="8" t="s">
        <v>269</v>
      </c>
      <c r="C602" s="251" t="s">
        <v>74</v>
      </c>
      <c r="D602" s="8" t="s">
        <v>104</v>
      </c>
      <c r="E602" s="8" t="s">
        <v>681</v>
      </c>
      <c r="F602" s="251" t="s">
        <v>88</v>
      </c>
      <c r="G602" s="193">
        <v>0</v>
      </c>
      <c r="H602" s="193">
        <f t="shared" si="160"/>
        <v>0</v>
      </c>
      <c r="I602" s="294" t="e">
        <f t="shared" si="149"/>
        <v>#DIV/0!</v>
      </c>
    </row>
    <row r="603" spans="1:9" x14ac:dyDescent="0.2">
      <c r="A603" s="1" t="s">
        <v>108</v>
      </c>
      <c r="B603" s="8" t="s">
        <v>269</v>
      </c>
      <c r="C603" s="251" t="s">
        <v>74</v>
      </c>
      <c r="D603" s="8" t="s">
        <v>104</v>
      </c>
      <c r="E603" s="8" t="s">
        <v>681</v>
      </c>
      <c r="F603" s="251" t="s">
        <v>168</v>
      </c>
      <c r="G603" s="193">
        <v>0</v>
      </c>
      <c r="H603" s="193">
        <f t="shared" ref="G603:H603" si="161">H604+H605</f>
        <v>0</v>
      </c>
      <c r="I603" s="294" t="e">
        <f t="shared" si="149"/>
        <v>#DIV/0!</v>
      </c>
    </row>
    <row r="604" spans="1:9" x14ac:dyDescent="0.2">
      <c r="A604" s="5" t="s">
        <v>109</v>
      </c>
      <c r="B604" s="8" t="s">
        <v>269</v>
      </c>
      <c r="C604" s="251" t="s">
        <v>74</v>
      </c>
      <c r="D604" s="8" t="s">
        <v>104</v>
      </c>
      <c r="E604" s="8" t="s">
        <v>681</v>
      </c>
      <c r="F604" s="251" t="s">
        <v>169</v>
      </c>
      <c r="G604" s="193"/>
      <c r="H604" s="252"/>
      <c r="I604" s="294" t="e">
        <f t="shared" si="149"/>
        <v>#DIV/0!</v>
      </c>
    </row>
    <row r="605" spans="1:9" ht="22.5" x14ac:dyDescent="0.2">
      <c r="A605" s="5" t="s">
        <v>110</v>
      </c>
      <c r="B605" s="8" t="s">
        <v>269</v>
      </c>
      <c r="C605" s="251" t="s">
        <v>74</v>
      </c>
      <c r="D605" s="8" t="s">
        <v>104</v>
      </c>
      <c r="E605" s="8" t="s">
        <v>681</v>
      </c>
      <c r="F605" s="251">
        <v>129</v>
      </c>
      <c r="G605" s="193"/>
      <c r="H605" s="252"/>
      <c r="I605" s="294" t="e">
        <f t="shared" si="149"/>
        <v>#DIV/0!</v>
      </c>
    </row>
    <row r="606" spans="1:9" ht="22.5" x14ac:dyDescent="0.2">
      <c r="A606" s="1" t="s">
        <v>274</v>
      </c>
      <c r="B606" s="8" t="s">
        <v>269</v>
      </c>
      <c r="C606" s="251" t="s">
        <v>74</v>
      </c>
      <c r="D606" s="8" t="s">
        <v>104</v>
      </c>
      <c r="E606" s="8" t="s">
        <v>275</v>
      </c>
      <c r="F606" s="251" t="s">
        <v>124</v>
      </c>
      <c r="G606" s="193">
        <v>40311.610999999997</v>
      </c>
      <c r="H606" s="193" t="e">
        <f>H607+H611+H614+H619+#REF!+H624</f>
        <v>#REF!</v>
      </c>
      <c r="I606" s="294" t="e">
        <f t="shared" si="149"/>
        <v>#REF!</v>
      </c>
    </row>
    <row r="607" spans="1:9" ht="33.75" x14ac:dyDescent="0.2">
      <c r="A607" s="1" t="s">
        <v>87</v>
      </c>
      <c r="B607" s="8" t="s">
        <v>269</v>
      </c>
      <c r="C607" s="251" t="s">
        <v>74</v>
      </c>
      <c r="D607" s="8" t="s">
        <v>104</v>
      </c>
      <c r="E607" s="8" t="s">
        <v>276</v>
      </c>
      <c r="F607" s="251" t="s">
        <v>88</v>
      </c>
      <c r="G607" s="193">
        <v>37307</v>
      </c>
      <c r="H607" s="193">
        <f t="shared" ref="G607:H607" si="162">H608</f>
        <v>0</v>
      </c>
      <c r="I607" s="294">
        <f t="shared" si="149"/>
        <v>0</v>
      </c>
    </row>
    <row r="608" spans="1:9" x14ac:dyDescent="0.2">
      <c r="A608" s="1" t="s">
        <v>108</v>
      </c>
      <c r="B608" s="8" t="s">
        <v>269</v>
      </c>
      <c r="C608" s="251" t="s">
        <v>74</v>
      </c>
      <c r="D608" s="8" t="s">
        <v>104</v>
      </c>
      <c r="E608" s="8" t="s">
        <v>276</v>
      </c>
      <c r="F608" s="251" t="s">
        <v>168</v>
      </c>
      <c r="G608" s="193">
        <v>37307</v>
      </c>
      <c r="H608" s="193">
        <f t="shared" ref="G608:H608" si="163">H609+H610</f>
        <v>0</v>
      </c>
      <c r="I608" s="294">
        <f t="shared" si="149"/>
        <v>0</v>
      </c>
    </row>
    <row r="609" spans="1:9" x14ac:dyDescent="0.2">
      <c r="A609" s="5" t="s">
        <v>109</v>
      </c>
      <c r="B609" s="8" t="s">
        <v>269</v>
      </c>
      <c r="C609" s="251" t="s">
        <v>74</v>
      </c>
      <c r="D609" s="8" t="s">
        <v>104</v>
      </c>
      <c r="E609" s="8" t="s">
        <v>276</v>
      </c>
      <c r="F609" s="251" t="s">
        <v>169</v>
      </c>
      <c r="G609" s="193">
        <v>28654</v>
      </c>
      <c r="H609" s="252"/>
      <c r="I609" s="294">
        <f t="shared" si="149"/>
        <v>0</v>
      </c>
    </row>
    <row r="610" spans="1:9" ht="22.5" x14ac:dyDescent="0.2">
      <c r="A610" s="5" t="s">
        <v>110</v>
      </c>
      <c r="B610" s="8" t="s">
        <v>269</v>
      </c>
      <c r="C610" s="251" t="s">
        <v>74</v>
      </c>
      <c r="D610" s="8" t="s">
        <v>104</v>
      </c>
      <c r="E610" s="8" t="s">
        <v>276</v>
      </c>
      <c r="F610" s="251">
        <v>129</v>
      </c>
      <c r="G610" s="193">
        <v>8653</v>
      </c>
      <c r="H610" s="252"/>
      <c r="I610" s="294">
        <f t="shared" si="149"/>
        <v>0</v>
      </c>
    </row>
    <row r="611" spans="1:9" ht="33.75" x14ac:dyDescent="0.2">
      <c r="A611" s="1" t="s">
        <v>87</v>
      </c>
      <c r="B611" s="8" t="s">
        <v>269</v>
      </c>
      <c r="C611" s="251" t="s">
        <v>74</v>
      </c>
      <c r="D611" s="8" t="s">
        <v>104</v>
      </c>
      <c r="E611" s="8" t="s">
        <v>277</v>
      </c>
      <c r="F611" s="251">
        <v>100</v>
      </c>
      <c r="G611" s="193">
        <v>0</v>
      </c>
      <c r="H611" s="193">
        <f t="shared" ref="G611:H612" si="164">H612</f>
        <v>0</v>
      </c>
      <c r="I611" s="294" t="e">
        <f t="shared" si="149"/>
        <v>#DIV/0!</v>
      </c>
    </row>
    <row r="612" spans="1:9" x14ac:dyDescent="0.2">
      <c r="A612" s="1" t="s">
        <v>108</v>
      </c>
      <c r="B612" s="8" t="s">
        <v>269</v>
      </c>
      <c r="C612" s="251" t="s">
        <v>74</v>
      </c>
      <c r="D612" s="8" t="s">
        <v>104</v>
      </c>
      <c r="E612" s="8" t="s">
        <v>277</v>
      </c>
      <c r="F612" s="251">
        <v>120</v>
      </c>
      <c r="G612" s="193">
        <v>0</v>
      </c>
      <c r="H612" s="193">
        <f t="shared" si="164"/>
        <v>0</v>
      </c>
      <c r="I612" s="294" t="e">
        <f t="shared" si="149"/>
        <v>#DIV/0!</v>
      </c>
    </row>
    <row r="613" spans="1:9" ht="22.5" x14ac:dyDescent="0.2">
      <c r="A613" s="5" t="s">
        <v>220</v>
      </c>
      <c r="B613" s="8" t="s">
        <v>269</v>
      </c>
      <c r="C613" s="251" t="s">
        <v>74</v>
      </c>
      <c r="D613" s="8" t="s">
        <v>104</v>
      </c>
      <c r="E613" s="8" t="s">
        <v>277</v>
      </c>
      <c r="F613" s="251">
        <v>122</v>
      </c>
      <c r="G613" s="193"/>
      <c r="H613" s="252"/>
      <c r="I613" s="294" t="e">
        <f t="shared" si="149"/>
        <v>#DIV/0!</v>
      </c>
    </row>
    <row r="614" spans="1:9" x14ac:dyDescent="0.2">
      <c r="A614" s="1" t="s">
        <v>376</v>
      </c>
      <c r="B614" s="8" t="s">
        <v>269</v>
      </c>
      <c r="C614" s="251" t="s">
        <v>74</v>
      </c>
      <c r="D614" s="8" t="s">
        <v>104</v>
      </c>
      <c r="E614" s="8" t="s">
        <v>277</v>
      </c>
      <c r="F614" s="251" t="s">
        <v>96</v>
      </c>
      <c r="G614" s="193">
        <v>2007.6110000000001</v>
      </c>
      <c r="H614" s="193">
        <f t="shared" ref="G614:H614" si="165">H615</f>
        <v>0</v>
      </c>
      <c r="I614" s="294">
        <f t="shared" si="149"/>
        <v>0</v>
      </c>
    </row>
    <row r="615" spans="1:9" ht="22.5" x14ac:dyDescent="0.2">
      <c r="A615" s="1" t="s">
        <v>97</v>
      </c>
      <c r="B615" s="8" t="s">
        <v>269</v>
      </c>
      <c r="C615" s="251" t="s">
        <v>74</v>
      </c>
      <c r="D615" s="8" t="s">
        <v>104</v>
      </c>
      <c r="E615" s="8" t="s">
        <v>277</v>
      </c>
      <c r="F615" s="251" t="s">
        <v>98</v>
      </c>
      <c r="G615" s="193">
        <v>2007.6110000000001</v>
      </c>
      <c r="H615" s="193">
        <f>H617+H616+H618</f>
        <v>0</v>
      </c>
      <c r="I615" s="294">
        <f t="shared" si="149"/>
        <v>0</v>
      </c>
    </row>
    <row r="616" spans="1:9" x14ac:dyDescent="0.2">
      <c r="A616" s="11" t="s">
        <v>111</v>
      </c>
      <c r="B616" s="8" t="s">
        <v>269</v>
      </c>
      <c r="C616" s="251" t="s">
        <v>74</v>
      </c>
      <c r="D616" s="8" t="s">
        <v>104</v>
      </c>
      <c r="E616" s="8" t="s">
        <v>277</v>
      </c>
      <c r="F616" s="251">
        <v>242</v>
      </c>
      <c r="G616" s="193">
        <v>193</v>
      </c>
      <c r="H616" s="252"/>
      <c r="I616" s="294">
        <f t="shared" si="149"/>
        <v>0</v>
      </c>
    </row>
    <row r="617" spans="1:9" x14ac:dyDescent="0.2">
      <c r="A617" s="11" t="s">
        <v>393</v>
      </c>
      <c r="B617" s="8" t="s">
        <v>269</v>
      </c>
      <c r="C617" s="251" t="s">
        <v>74</v>
      </c>
      <c r="D617" s="8" t="s">
        <v>104</v>
      </c>
      <c r="E617" s="8" t="s">
        <v>277</v>
      </c>
      <c r="F617" s="251" t="s">
        <v>100</v>
      </c>
      <c r="G617" s="193">
        <v>1402.7560000000001</v>
      </c>
      <c r="H617" s="252"/>
      <c r="I617" s="294">
        <f t="shared" si="149"/>
        <v>0</v>
      </c>
    </row>
    <row r="618" spans="1:9" x14ac:dyDescent="0.2">
      <c r="A618" s="11" t="s">
        <v>549</v>
      </c>
      <c r="B618" s="8" t="s">
        <v>269</v>
      </c>
      <c r="C618" s="251" t="s">
        <v>74</v>
      </c>
      <c r="D618" s="8" t="s">
        <v>104</v>
      </c>
      <c r="E618" s="8" t="s">
        <v>277</v>
      </c>
      <c r="F618" s="251">
        <v>247</v>
      </c>
      <c r="G618" s="193">
        <v>411.85500000000002</v>
      </c>
      <c r="H618" s="252"/>
      <c r="I618" s="294">
        <f t="shared" si="149"/>
        <v>0</v>
      </c>
    </row>
    <row r="619" spans="1:9" x14ac:dyDescent="0.2">
      <c r="A619" s="11" t="s">
        <v>112</v>
      </c>
      <c r="B619" s="8" t="s">
        <v>269</v>
      </c>
      <c r="C619" s="251" t="s">
        <v>74</v>
      </c>
      <c r="D619" s="8" t="s">
        <v>104</v>
      </c>
      <c r="E619" s="8" t="s">
        <v>277</v>
      </c>
      <c r="F619" s="251" t="s">
        <v>171</v>
      </c>
      <c r="G619" s="193">
        <v>997</v>
      </c>
      <c r="H619" s="193">
        <f>H620</f>
        <v>0</v>
      </c>
      <c r="I619" s="294">
        <f t="shared" si="149"/>
        <v>0</v>
      </c>
    </row>
    <row r="620" spans="1:9" x14ac:dyDescent="0.2">
      <c r="A620" s="11" t="s">
        <v>113</v>
      </c>
      <c r="B620" s="8" t="s">
        <v>269</v>
      </c>
      <c r="C620" s="251" t="s">
        <v>74</v>
      </c>
      <c r="D620" s="8" t="s">
        <v>104</v>
      </c>
      <c r="E620" s="8" t="s">
        <v>277</v>
      </c>
      <c r="F620" s="251" t="s">
        <v>114</v>
      </c>
      <c r="G620" s="193">
        <v>997</v>
      </c>
      <c r="H620" s="193">
        <f t="shared" ref="G620:H620" si="166">H621+H622+H623</f>
        <v>0</v>
      </c>
      <c r="I620" s="294">
        <f t="shared" ref="I620:I687" si="167">H620/G620*1</f>
        <v>0</v>
      </c>
    </row>
    <row r="621" spans="1:9" x14ac:dyDescent="0.2">
      <c r="A621" s="28" t="s">
        <v>115</v>
      </c>
      <c r="B621" s="8" t="s">
        <v>269</v>
      </c>
      <c r="C621" s="251" t="s">
        <v>74</v>
      </c>
      <c r="D621" s="8" t="s">
        <v>104</v>
      </c>
      <c r="E621" s="8" t="s">
        <v>277</v>
      </c>
      <c r="F621" s="251" t="s">
        <v>116</v>
      </c>
      <c r="G621" s="193">
        <v>658</v>
      </c>
      <c r="H621" s="252"/>
      <c r="I621" s="294">
        <f t="shared" si="167"/>
        <v>0</v>
      </c>
    </row>
    <row r="622" spans="1:9" x14ac:dyDescent="0.2">
      <c r="A622" s="11" t="s">
        <v>172</v>
      </c>
      <c r="B622" s="8" t="s">
        <v>269</v>
      </c>
      <c r="C622" s="251" t="s">
        <v>74</v>
      </c>
      <c r="D622" s="8" t="s">
        <v>104</v>
      </c>
      <c r="E622" s="8" t="s">
        <v>277</v>
      </c>
      <c r="F622" s="251">
        <v>852</v>
      </c>
      <c r="G622" s="193">
        <v>30</v>
      </c>
      <c r="H622" s="252"/>
      <c r="I622" s="294">
        <f t="shared" si="167"/>
        <v>0</v>
      </c>
    </row>
    <row r="623" spans="1:9" x14ac:dyDescent="0.2">
      <c r="A623" s="11" t="s">
        <v>370</v>
      </c>
      <c r="B623" s="8" t="s">
        <v>269</v>
      </c>
      <c r="C623" s="251" t="s">
        <v>74</v>
      </c>
      <c r="D623" s="8" t="s">
        <v>104</v>
      </c>
      <c r="E623" s="8" t="s">
        <v>277</v>
      </c>
      <c r="F623" s="251">
        <v>853</v>
      </c>
      <c r="G623" s="193">
        <v>309</v>
      </c>
      <c r="H623" s="252"/>
      <c r="I623" s="294">
        <f t="shared" si="167"/>
        <v>0</v>
      </c>
    </row>
    <row r="624" spans="1:9" ht="22.5" x14ac:dyDescent="0.2">
      <c r="A624" s="5" t="s">
        <v>675</v>
      </c>
      <c r="B624" s="8" t="s">
        <v>269</v>
      </c>
      <c r="C624" s="251" t="s">
        <v>74</v>
      </c>
      <c r="D624" s="8" t="s">
        <v>104</v>
      </c>
      <c r="E624" s="8" t="s">
        <v>682</v>
      </c>
      <c r="F624" s="251"/>
      <c r="G624" s="193">
        <v>0</v>
      </c>
      <c r="H624" s="193">
        <f>H625</f>
        <v>0</v>
      </c>
      <c r="I624" s="294" t="e">
        <f t="shared" si="167"/>
        <v>#DIV/0!</v>
      </c>
    </row>
    <row r="625" spans="1:9" ht="33.75" x14ac:dyDescent="0.2">
      <c r="A625" s="1" t="s">
        <v>87</v>
      </c>
      <c r="B625" s="8" t="s">
        <v>269</v>
      </c>
      <c r="C625" s="251" t="s">
        <v>74</v>
      </c>
      <c r="D625" s="8" t="s">
        <v>104</v>
      </c>
      <c r="E625" s="8" t="s">
        <v>682</v>
      </c>
      <c r="F625" s="251">
        <v>100</v>
      </c>
      <c r="G625" s="193">
        <v>0</v>
      </c>
      <c r="H625" s="193">
        <f>H626</f>
        <v>0</v>
      </c>
      <c r="I625" s="294" t="e">
        <f t="shared" si="167"/>
        <v>#DIV/0!</v>
      </c>
    </row>
    <row r="626" spans="1:9" x14ac:dyDescent="0.2">
      <c r="A626" s="1" t="s">
        <v>108</v>
      </c>
      <c r="B626" s="8" t="s">
        <v>269</v>
      </c>
      <c r="C626" s="251" t="s">
        <v>74</v>
      </c>
      <c r="D626" s="8" t="s">
        <v>104</v>
      </c>
      <c r="E626" s="8" t="s">
        <v>682</v>
      </c>
      <c r="F626" s="251">
        <v>120</v>
      </c>
      <c r="G626" s="193">
        <v>0</v>
      </c>
      <c r="H626" s="193">
        <f>H627+H628</f>
        <v>0</v>
      </c>
      <c r="I626" s="294" t="e">
        <f t="shared" si="167"/>
        <v>#DIV/0!</v>
      </c>
    </row>
    <row r="627" spans="1:9" s="179" customFormat="1" ht="12" x14ac:dyDescent="0.2">
      <c r="A627" s="5" t="s">
        <v>109</v>
      </c>
      <c r="B627" s="8" t="s">
        <v>269</v>
      </c>
      <c r="C627" s="251" t="s">
        <v>74</v>
      </c>
      <c r="D627" s="8" t="s">
        <v>104</v>
      </c>
      <c r="E627" s="8" t="s">
        <v>682</v>
      </c>
      <c r="F627" s="251">
        <v>121</v>
      </c>
      <c r="G627" s="193"/>
      <c r="H627" s="252"/>
      <c r="I627" s="294" t="e">
        <f t="shared" si="167"/>
        <v>#DIV/0!</v>
      </c>
    </row>
    <row r="628" spans="1:9" s="179" customFormat="1" ht="22.5" x14ac:dyDescent="0.2">
      <c r="A628" s="5" t="s">
        <v>110</v>
      </c>
      <c r="B628" s="8" t="s">
        <v>269</v>
      </c>
      <c r="C628" s="251" t="s">
        <v>74</v>
      </c>
      <c r="D628" s="8" t="s">
        <v>104</v>
      </c>
      <c r="E628" s="8" t="s">
        <v>682</v>
      </c>
      <c r="F628" s="251">
        <v>129</v>
      </c>
      <c r="G628" s="193"/>
      <c r="H628" s="252"/>
      <c r="I628" s="294" t="e">
        <f t="shared" si="167"/>
        <v>#DIV/0!</v>
      </c>
    </row>
    <row r="629" spans="1:9" x14ac:dyDescent="0.2">
      <c r="A629" s="33" t="s">
        <v>373</v>
      </c>
      <c r="B629" s="249" t="s">
        <v>269</v>
      </c>
      <c r="C629" s="250" t="s">
        <v>74</v>
      </c>
      <c r="D629" s="249" t="s">
        <v>214</v>
      </c>
      <c r="E629" s="249"/>
      <c r="F629" s="250"/>
      <c r="G629" s="192">
        <v>216</v>
      </c>
      <c r="H629" s="192">
        <f t="shared" ref="G629:H632" si="168">H630</f>
        <v>0</v>
      </c>
      <c r="I629" s="294">
        <f t="shared" si="167"/>
        <v>0</v>
      </c>
    </row>
    <row r="630" spans="1:9" ht="22.5" x14ac:dyDescent="0.2">
      <c r="A630" s="5" t="s">
        <v>380</v>
      </c>
      <c r="B630" s="8" t="s">
        <v>269</v>
      </c>
      <c r="C630" s="251" t="s">
        <v>74</v>
      </c>
      <c r="D630" s="8" t="s">
        <v>214</v>
      </c>
      <c r="E630" s="8" t="s">
        <v>374</v>
      </c>
      <c r="F630" s="251"/>
      <c r="G630" s="193">
        <v>216</v>
      </c>
      <c r="H630" s="193">
        <f t="shared" si="168"/>
        <v>0</v>
      </c>
      <c r="I630" s="294">
        <f t="shared" si="167"/>
        <v>0</v>
      </c>
    </row>
    <row r="631" spans="1:9" x14ac:dyDescent="0.2">
      <c r="A631" s="1" t="s">
        <v>376</v>
      </c>
      <c r="B631" s="8" t="s">
        <v>269</v>
      </c>
      <c r="C631" s="251" t="s">
        <v>74</v>
      </c>
      <c r="D631" s="8" t="s">
        <v>214</v>
      </c>
      <c r="E631" s="8" t="s">
        <v>374</v>
      </c>
      <c r="F631" s="251" t="s">
        <v>96</v>
      </c>
      <c r="G631" s="193">
        <v>216</v>
      </c>
      <c r="H631" s="193">
        <f t="shared" si="168"/>
        <v>0</v>
      </c>
      <c r="I631" s="294">
        <f t="shared" si="167"/>
        <v>0</v>
      </c>
    </row>
    <row r="632" spans="1:9" ht="22.5" x14ac:dyDescent="0.2">
      <c r="A632" s="1" t="s">
        <v>97</v>
      </c>
      <c r="B632" s="8" t="s">
        <v>269</v>
      </c>
      <c r="C632" s="251" t="s">
        <v>74</v>
      </c>
      <c r="D632" s="8" t="s">
        <v>214</v>
      </c>
      <c r="E632" s="8" t="s">
        <v>374</v>
      </c>
      <c r="F632" s="251" t="s">
        <v>98</v>
      </c>
      <c r="G632" s="193">
        <v>216</v>
      </c>
      <c r="H632" s="193">
        <f t="shared" si="168"/>
        <v>0</v>
      </c>
      <c r="I632" s="294">
        <f t="shared" si="167"/>
        <v>0</v>
      </c>
    </row>
    <row r="633" spans="1:9" s="179" customFormat="1" ht="12" x14ac:dyDescent="0.2">
      <c r="A633" s="11" t="s">
        <v>393</v>
      </c>
      <c r="B633" s="8" t="s">
        <v>269</v>
      </c>
      <c r="C633" s="251" t="s">
        <v>74</v>
      </c>
      <c r="D633" s="8" t="s">
        <v>214</v>
      </c>
      <c r="E633" s="8" t="s">
        <v>374</v>
      </c>
      <c r="F633" s="251" t="s">
        <v>100</v>
      </c>
      <c r="G633" s="193">
        <v>216</v>
      </c>
      <c r="H633" s="252"/>
      <c r="I633" s="294">
        <f t="shared" si="167"/>
        <v>0</v>
      </c>
    </row>
    <row r="634" spans="1:9" s="179" customFormat="1" ht="12" x14ac:dyDescent="0.2">
      <c r="A634" s="38" t="s">
        <v>600</v>
      </c>
      <c r="B634" s="247" t="s">
        <v>269</v>
      </c>
      <c r="C634" s="255" t="s">
        <v>74</v>
      </c>
      <c r="D634" s="247" t="s">
        <v>178</v>
      </c>
      <c r="E634" s="247"/>
      <c r="F634" s="271"/>
      <c r="G634" s="194">
        <v>0</v>
      </c>
      <c r="H634" s="194">
        <f t="shared" ref="G634:H637" si="169">H635</f>
        <v>0</v>
      </c>
      <c r="I634" s="294" t="e">
        <f t="shared" si="167"/>
        <v>#DIV/0!</v>
      </c>
    </row>
    <row r="635" spans="1:9" x14ac:dyDescent="0.2">
      <c r="A635" s="11" t="s">
        <v>601</v>
      </c>
      <c r="B635" s="8" t="s">
        <v>269</v>
      </c>
      <c r="C635" s="251" t="s">
        <v>74</v>
      </c>
      <c r="D635" s="8" t="s">
        <v>178</v>
      </c>
      <c r="E635" s="8" t="s">
        <v>602</v>
      </c>
      <c r="F635" s="270"/>
      <c r="G635" s="193">
        <v>0</v>
      </c>
      <c r="H635" s="193">
        <f t="shared" si="169"/>
        <v>0</v>
      </c>
      <c r="I635" s="294" t="e">
        <f t="shared" si="167"/>
        <v>#DIV/0!</v>
      </c>
    </row>
    <row r="636" spans="1:9" x14ac:dyDescent="0.2">
      <c r="A636" s="1" t="s">
        <v>376</v>
      </c>
      <c r="B636" s="8" t="s">
        <v>269</v>
      </c>
      <c r="C636" s="251" t="s">
        <v>74</v>
      </c>
      <c r="D636" s="8" t="s">
        <v>178</v>
      </c>
      <c r="E636" s="8" t="s">
        <v>602</v>
      </c>
      <c r="F636" s="270">
        <v>800</v>
      </c>
      <c r="G636" s="193">
        <v>0</v>
      </c>
      <c r="H636" s="193">
        <f t="shared" si="169"/>
        <v>0</v>
      </c>
      <c r="I636" s="294" t="e">
        <f t="shared" si="167"/>
        <v>#DIV/0!</v>
      </c>
    </row>
    <row r="637" spans="1:9" ht="22.5" x14ac:dyDescent="0.2">
      <c r="A637" s="1" t="s">
        <v>97</v>
      </c>
      <c r="B637" s="8" t="s">
        <v>269</v>
      </c>
      <c r="C637" s="251" t="s">
        <v>74</v>
      </c>
      <c r="D637" s="8" t="s">
        <v>178</v>
      </c>
      <c r="E637" s="8" t="s">
        <v>602</v>
      </c>
      <c r="F637" s="270">
        <v>800</v>
      </c>
      <c r="G637" s="193">
        <v>0</v>
      </c>
      <c r="H637" s="193">
        <f t="shared" si="169"/>
        <v>0</v>
      </c>
      <c r="I637" s="294" t="e">
        <f t="shared" si="167"/>
        <v>#DIV/0!</v>
      </c>
    </row>
    <row r="638" spans="1:9" s="179" customFormat="1" ht="12" x14ac:dyDescent="0.2">
      <c r="A638" s="1" t="s">
        <v>603</v>
      </c>
      <c r="B638" s="8" t="s">
        <v>269</v>
      </c>
      <c r="C638" s="251" t="s">
        <v>74</v>
      </c>
      <c r="D638" s="8" t="s">
        <v>178</v>
      </c>
      <c r="E638" s="8" t="s">
        <v>602</v>
      </c>
      <c r="F638" s="270">
        <v>880</v>
      </c>
      <c r="G638" s="193"/>
      <c r="H638" s="252"/>
      <c r="I638" s="294" t="e">
        <f t="shared" si="167"/>
        <v>#DIV/0!</v>
      </c>
    </row>
    <row r="639" spans="1:9" x14ac:dyDescent="0.2">
      <c r="A639" s="39" t="s">
        <v>378</v>
      </c>
      <c r="B639" s="249" t="s">
        <v>269</v>
      </c>
      <c r="C639" s="250" t="s">
        <v>74</v>
      </c>
      <c r="D639" s="249" t="s">
        <v>321</v>
      </c>
      <c r="E639" s="249"/>
      <c r="F639" s="250"/>
      <c r="G639" s="192">
        <v>1500</v>
      </c>
      <c r="H639" s="192">
        <f t="shared" ref="G639:H642" si="170">H640</f>
        <v>0</v>
      </c>
      <c r="I639" s="294">
        <f t="shared" si="167"/>
        <v>0</v>
      </c>
    </row>
    <row r="640" spans="1:9" x14ac:dyDescent="0.2">
      <c r="A640" s="11" t="s">
        <v>387</v>
      </c>
      <c r="B640" s="8" t="s">
        <v>269</v>
      </c>
      <c r="C640" s="251" t="s">
        <v>74</v>
      </c>
      <c r="D640" s="8" t="s">
        <v>321</v>
      </c>
      <c r="E640" s="8" t="s">
        <v>386</v>
      </c>
      <c r="F640" s="251"/>
      <c r="G640" s="193">
        <v>1500</v>
      </c>
      <c r="H640" s="193">
        <f t="shared" si="170"/>
        <v>0</v>
      </c>
      <c r="I640" s="294">
        <f t="shared" si="167"/>
        <v>0</v>
      </c>
    </row>
    <row r="641" spans="1:9" x14ac:dyDescent="0.2">
      <c r="A641" s="1" t="s">
        <v>376</v>
      </c>
      <c r="B641" s="8" t="s">
        <v>269</v>
      </c>
      <c r="C641" s="251" t="s">
        <v>74</v>
      </c>
      <c r="D641" s="8" t="s">
        <v>321</v>
      </c>
      <c r="E641" s="8" t="s">
        <v>386</v>
      </c>
      <c r="F641" s="251">
        <v>800</v>
      </c>
      <c r="G641" s="193">
        <v>1500</v>
      </c>
      <c r="H641" s="193">
        <f t="shared" si="170"/>
        <v>0</v>
      </c>
      <c r="I641" s="294">
        <f t="shared" si="167"/>
        <v>0</v>
      </c>
    </row>
    <row r="642" spans="1:9" ht="22.5" x14ac:dyDescent="0.2">
      <c r="A642" s="1" t="s">
        <v>97</v>
      </c>
      <c r="B642" s="8" t="s">
        <v>269</v>
      </c>
      <c r="C642" s="251" t="s">
        <v>74</v>
      </c>
      <c r="D642" s="8" t="s">
        <v>321</v>
      </c>
      <c r="E642" s="8" t="s">
        <v>386</v>
      </c>
      <c r="F642" s="251">
        <v>800</v>
      </c>
      <c r="G642" s="193">
        <v>1500</v>
      </c>
      <c r="H642" s="193">
        <f t="shared" si="170"/>
        <v>0</v>
      </c>
      <c r="I642" s="294">
        <f t="shared" si="167"/>
        <v>0</v>
      </c>
    </row>
    <row r="643" spans="1:9" ht="22.5" x14ac:dyDescent="0.2">
      <c r="A643" s="11" t="s">
        <v>99</v>
      </c>
      <c r="B643" s="8" t="s">
        <v>269</v>
      </c>
      <c r="C643" s="251" t="s">
        <v>74</v>
      </c>
      <c r="D643" s="8" t="s">
        <v>321</v>
      </c>
      <c r="E643" s="8" t="s">
        <v>386</v>
      </c>
      <c r="F643" s="251">
        <v>870</v>
      </c>
      <c r="G643" s="193">
        <v>1500</v>
      </c>
      <c r="H643" s="252"/>
      <c r="I643" s="294">
        <f t="shared" si="167"/>
        <v>0</v>
      </c>
    </row>
    <row r="644" spans="1:9" s="179" customFormat="1" ht="12" x14ac:dyDescent="0.2">
      <c r="A644" s="33" t="s">
        <v>242</v>
      </c>
      <c r="B644" s="249" t="s">
        <v>269</v>
      </c>
      <c r="C644" s="250" t="s">
        <v>74</v>
      </c>
      <c r="D644" s="249" t="s">
        <v>243</v>
      </c>
      <c r="E644" s="249"/>
      <c r="F644" s="250"/>
      <c r="G644" s="192">
        <v>7365</v>
      </c>
      <c r="H644" s="192">
        <f>H666+H670+H645+H662</f>
        <v>0</v>
      </c>
      <c r="I644" s="294">
        <f t="shared" si="167"/>
        <v>0</v>
      </c>
    </row>
    <row r="645" spans="1:9" s="179" customFormat="1" ht="21" x14ac:dyDescent="0.2">
      <c r="A645" s="3" t="s">
        <v>820</v>
      </c>
      <c r="B645" s="247" t="s">
        <v>269</v>
      </c>
      <c r="C645" s="255" t="s">
        <v>74</v>
      </c>
      <c r="D645" s="247" t="s">
        <v>243</v>
      </c>
      <c r="E645" s="247" t="s">
        <v>278</v>
      </c>
      <c r="F645" s="255"/>
      <c r="G645" s="194">
        <v>6130</v>
      </c>
      <c r="H645" s="194">
        <f>H653+H657+H646</f>
        <v>0</v>
      </c>
      <c r="I645" s="294">
        <f t="shared" si="167"/>
        <v>0</v>
      </c>
    </row>
    <row r="646" spans="1:9" s="179" customFormat="1" ht="22.5" x14ac:dyDescent="0.2">
      <c r="A646" s="5" t="s">
        <v>519</v>
      </c>
      <c r="B646" s="8" t="s">
        <v>269</v>
      </c>
      <c r="C646" s="251" t="s">
        <v>74</v>
      </c>
      <c r="D646" s="8" t="s">
        <v>243</v>
      </c>
      <c r="E646" s="8" t="s">
        <v>518</v>
      </c>
      <c r="F646" s="251"/>
      <c r="G646" s="193">
        <v>2333</v>
      </c>
      <c r="H646" s="193">
        <f>H647+H650</f>
        <v>0</v>
      </c>
      <c r="I646" s="294">
        <f t="shared" si="167"/>
        <v>0</v>
      </c>
    </row>
    <row r="647" spans="1:9" s="179" customFormat="1" ht="33.75" x14ac:dyDescent="0.2">
      <c r="A647" s="1" t="s">
        <v>87</v>
      </c>
      <c r="B647" s="8" t="s">
        <v>269</v>
      </c>
      <c r="C647" s="251" t="s">
        <v>74</v>
      </c>
      <c r="D647" s="8" t="s">
        <v>243</v>
      </c>
      <c r="E647" s="8" t="s">
        <v>518</v>
      </c>
      <c r="F647" s="251">
        <v>100</v>
      </c>
      <c r="G647" s="193">
        <v>106</v>
      </c>
      <c r="H647" s="193">
        <f t="shared" ref="G647:H648" si="171">H648</f>
        <v>0</v>
      </c>
      <c r="I647" s="294">
        <f t="shared" si="167"/>
        <v>0</v>
      </c>
    </row>
    <row r="648" spans="1:9" s="179" customFormat="1" ht="12" x14ac:dyDescent="0.2">
      <c r="A648" s="1" t="s">
        <v>108</v>
      </c>
      <c r="B648" s="8" t="s">
        <v>269</v>
      </c>
      <c r="C648" s="251" t="s">
        <v>74</v>
      </c>
      <c r="D648" s="8" t="s">
        <v>243</v>
      </c>
      <c r="E648" s="8" t="s">
        <v>518</v>
      </c>
      <c r="F648" s="251">
        <v>120</v>
      </c>
      <c r="G648" s="193">
        <v>106</v>
      </c>
      <c r="H648" s="193">
        <f t="shared" si="171"/>
        <v>0</v>
      </c>
      <c r="I648" s="294">
        <f t="shared" si="167"/>
        <v>0</v>
      </c>
    </row>
    <row r="649" spans="1:9" s="179" customFormat="1" ht="22.5" x14ac:dyDescent="0.2">
      <c r="A649" s="5" t="s">
        <v>220</v>
      </c>
      <c r="B649" s="8" t="s">
        <v>269</v>
      </c>
      <c r="C649" s="251" t="s">
        <v>74</v>
      </c>
      <c r="D649" s="8" t="s">
        <v>243</v>
      </c>
      <c r="E649" s="8" t="s">
        <v>518</v>
      </c>
      <c r="F649" s="251">
        <v>122</v>
      </c>
      <c r="G649" s="193">
        <v>106</v>
      </c>
      <c r="H649" s="252"/>
      <c r="I649" s="294">
        <f t="shared" si="167"/>
        <v>0</v>
      </c>
    </row>
    <row r="650" spans="1:9" s="179" customFormat="1" ht="12" x14ac:dyDescent="0.2">
      <c r="A650" s="1" t="s">
        <v>376</v>
      </c>
      <c r="B650" s="8" t="s">
        <v>269</v>
      </c>
      <c r="C650" s="251" t="s">
        <v>74</v>
      </c>
      <c r="D650" s="8" t="s">
        <v>243</v>
      </c>
      <c r="E650" s="8" t="s">
        <v>518</v>
      </c>
      <c r="F650" s="251">
        <v>200</v>
      </c>
      <c r="G650" s="193">
        <v>2227</v>
      </c>
      <c r="H650" s="193">
        <f>H651</f>
        <v>0</v>
      </c>
      <c r="I650" s="294">
        <f t="shared" si="167"/>
        <v>0</v>
      </c>
    </row>
    <row r="651" spans="1:9" s="179" customFormat="1" ht="22.5" x14ac:dyDescent="0.2">
      <c r="A651" s="1" t="s">
        <v>97</v>
      </c>
      <c r="B651" s="8" t="s">
        <v>269</v>
      </c>
      <c r="C651" s="251" t="s">
        <v>74</v>
      </c>
      <c r="D651" s="8" t="s">
        <v>243</v>
      </c>
      <c r="E651" s="8" t="s">
        <v>518</v>
      </c>
      <c r="F651" s="251">
        <v>240</v>
      </c>
      <c r="G651" s="193">
        <v>2227</v>
      </c>
      <c r="H651" s="193">
        <f>H652</f>
        <v>0</v>
      </c>
      <c r="I651" s="294">
        <f t="shared" si="167"/>
        <v>0</v>
      </c>
    </row>
    <row r="652" spans="1:9" s="179" customFormat="1" ht="12" x14ac:dyDescent="0.2">
      <c r="A652" s="11" t="s">
        <v>393</v>
      </c>
      <c r="B652" s="8" t="s">
        <v>269</v>
      </c>
      <c r="C652" s="251" t="s">
        <v>74</v>
      </c>
      <c r="D652" s="8" t="s">
        <v>243</v>
      </c>
      <c r="E652" s="8" t="s">
        <v>518</v>
      </c>
      <c r="F652" s="251">
        <v>244</v>
      </c>
      <c r="G652" s="193">
        <v>2227</v>
      </c>
      <c r="H652" s="252"/>
      <c r="I652" s="294">
        <f t="shared" si="167"/>
        <v>0</v>
      </c>
    </row>
    <row r="653" spans="1:9" s="179" customFormat="1" ht="33.75" x14ac:dyDescent="0.2">
      <c r="A653" s="5" t="s">
        <v>521</v>
      </c>
      <c r="B653" s="8" t="s">
        <v>269</v>
      </c>
      <c r="C653" s="251" t="s">
        <v>74</v>
      </c>
      <c r="D653" s="8" t="s">
        <v>243</v>
      </c>
      <c r="E653" s="8" t="s">
        <v>520</v>
      </c>
      <c r="F653" s="251"/>
      <c r="G653" s="193">
        <v>50</v>
      </c>
      <c r="H653" s="193">
        <f t="shared" ref="G653:H655" si="172">H654</f>
        <v>0</v>
      </c>
      <c r="I653" s="294">
        <f t="shared" si="167"/>
        <v>0</v>
      </c>
    </row>
    <row r="654" spans="1:9" s="179" customFormat="1" ht="12" x14ac:dyDescent="0.2">
      <c r="A654" s="1" t="s">
        <v>376</v>
      </c>
      <c r="B654" s="8" t="s">
        <v>269</v>
      </c>
      <c r="C654" s="251" t="s">
        <v>74</v>
      </c>
      <c r="D654" s="8" t="s">
        <v>243</v>
      </c>
      <c r="E654" s="8" t="s">
        <v>520</v>
      </c>
      <c r="F654" s="251" t="s">
        <v>96</v>
      </c>
      <c r="G654" s="193">
        <v>50</v>
      </c>
      <c r="H654" s="193">
        <f t="shared" si="172"/>
        <v>0</v>
      </c>
      <c r="I654" s="294">
        <f t="shared" si="167"/>
        <v>0</v>
      </c>
    </row>
    <row r="655" spans="1:9" s="184" customFormat="1" ht="22.5" x14ac:dyDescent="0.2">
      <c r="A655" s="1" t="s">
        <v>97</v>
      </c>
      <c r="B655" s="8" t="s">
        <v>269</v>
      </c>
      <c r="C655" s="251" t="s">
        <v>74</v>
      </c>
      <c r="D655" s="8" t="s">
        <v>243</v>
      </c>
      <c r="E655" s="8" t="s">
        <v>520</v>
      </c>
      <c r="F655" s="251" t="s">
        <v>98</v>
      </c>
      <c r="G655" s="193">
        <v>50</v>
      </c>
      <c r="H655" s="193">
        <f t="shared" si="172"/>
        <v>0</v>
      </c>
      <c r="I655" s="294">
        <f t="shared" si="167"/>
        <v>0</v>
      </c>
    </row>
    <row r="656" spans="1:9" s="179" customFormat="1" ht="12" x14ac:dyDescent="0.2">
      <c r="A656" s="11" t="s">
        <v>393</v>
      </c>
      <c r="B656" s="8" t="s">
        <v>269</v>
      </c>
      <c r="C656" s="251" t="s">
        <v>74</v>
      </c>
      <c r="D656" s="8" t="s">
        <v>243</v>
      </c>
      <c r="E656" s="8" t="s">
        <v>520</v>
      </c>
      <c r="F656" s="251" t="s">
        <v>100</v>
      </c>
      <c r="G656" s="193">
        <v>50</v>
      </c>
      <c r="H656" s="252"/>
      <c r="I656" s="294">
        <f t="shared" si="167"/>
        <v>0</v>
      </c>
    </row>
    <row r="657" spans="1:9" s="179" customFormat="1" ht="22.5" x14ac:dyDescent="0.2">
      <c r="A657" s="11" t="s">
        <v>452</v>
      </c>
      <c r="B657" s="8" t="s">
        <v>269</v>
      </c>
      <c r="C657" s="251" t="s">
        <v>74</v>
      </c>
      <c r="D657" s="8" t="s">
        <v>243</v>
      </c>
      <c r="E657" s="8" t="s">
        <v>451</v>
      </c>
      <c r="F657" s="251"/>
      <c r="G657" s="193">
        <v>3747</v>
      </c>
      <c r="H657" s="193">
        <f t="shared" ref="G657:H658" si="173">H658</f>
        <v>0</v>
      </c>
      <c r="I657" s="294">
        <f t="shared" si="167"/>
        <v>0</v>
      </c>
    </row>
    <row r="658" spans="1:9" s="179" customFormat="1" ht="12" x14ac:dyDescent="0.2">
      <c r="A658" s="1" t="s">
        <v>376</v>
      </c>
      <c r="B658" s="8" t="s">
        <v>269</v>
      </c>
      <c r="C658" s="251" t="s">
        <v>74</v>
      </c>
      <c r="D658" s="8" t="s">
        <v>243</v>
      </c>
      <c r="E658" s="8" t="s">
        <v>451</v>
      </c>
      <c r="F658" s="251" t="s">
        <v>96</v>
      </c>
      <c r="G658" s="193">
        <v>3747</v>
      </c>
      <c r="H658" s="193">
        <f t="shared" si="173"/>
        <v>0</v>
      </c>
      <c r="I658" s="294">
        <f t="shared" si="167"/>
        <v>0</v>
      </c>
    </row>
    <row r="659" spans="1:9" s="179" customFormat="1" ht="22.5" x14ac:dyDescent="0.2">
      <c r="A659" s="1" t="s">
        <v>97</v>
      </c>
      <c r="B659" s="8" t="s">
        <v>269</v>
      </c>
      <c r="C659" s="251" t="s">
        <v>74</v>
      </c>
      <c r="D659" s="8" t="s">
        <v>243</v>
      </c>
      <c r="E659" s="8" t="s">
        <v>451</v>
      </c>
      <c r="F659" s="251" t="s">
        <v>98</v>
      </c>
      <c r="G659" s="193">
        <v>3747</v>
      </c>
      <c r="H659" s="193">
        <f t="shared" ref="G659:H659" si="174">H661+H660</f>
        <v>0</v>
      </c>
      <c r="I659" s="294">
        <f t="shared" si="167"/>
        <v>0</v>
      </c>
    </row>
    <row r="660" spans="1:9" s="179" customFormat="1" ht="12" x14ac:dyDescent="0.2">
      <c r="A660" s="11" t="s">
        <v>111</v>
      </c>
      <c r="B660" s="8" t="s">
        <v>269</v>
      </c>
      <c r="C660" s="251" t="s">
        <v>74</v>
      </c>
      <c r="D660" s="8" t="s">
        <v>243</v>
      </c>
      <c r="E660" s="8" t="s">
        <v>451</v>
      </c>
      <c r="F660" s="251">
        <v>242</v>
      </c>
      <c r="G660" s="193">
        <v>390</v>
      </c>
      <c r="H660" s="252"/>
      <c r="I660" s="294">
        <f t="shared" si="167"/>
        <v>0</v>
      </c>
    </row>
    <row r="661" spans="1:9" s="179" customFormat="1" ht="12" x14ac:dyDescent="0.2">
      <c r="A661" s="11" t="s">
        <v>393</v>
      </c>
      <c r="B661" s="8" t="s">
        <v>269</v>
      </c>
      <c r="C661" s="251" t="s">
        <v>74</v>
      </c>
      <c r="D661" s="8" t="s">
        <v>243</v>
      </c>
      <c r="E661" s="8" t="s">
        <v>451</v>
      </c>
      <c r="F661" s="251" t="s">
        <v>100</v>
      </c>
      <c r="G661" s="193">
        <v>3357</v>
      </c>
      <c r="H661" s="252"/>
      <c r="I661" s="294">
        <f t="shared" si="167"/>
        <v>0</v>
      </c>
    </row>
    <row r="662" spans="1:9" s="179" customFormat="1" ht="12" x14ac:dyDescent="0.2">
      <c r="A662" s="31" t="s">
        <v>279</v>
      </c>
      <c r="B662" s="8" t="s">
        <v>269</v>
      </c>
      <c r="C662" s="251" t="s">
        <v>74</v>
      </c>
      <c r="D662" s="8" t="s">
        <v>243</v>
      </c>
      <c r="E662" s="8" t="s">
        <v>280</v>
      </c>
      <c r="F662" s="251"/>
      <c r="G662" s="193">
        <v>130</v>
      </c>
      <c r="H662" s="193">
        <f t="shared" ref="G662:H664" si="175">H663</f>
        <v>0</v>
      </c>
      <c r="I662" s="294">
        <f t="shared" si="167"/>
        <v>0</v>
      </c>
    </row>
    <row r="663" spans="1:9" s="179" customFormat="1" ht="12" x14ac:dyDescent="0.2">
      <c r="A663" s="11" t="s">
        <v>112</v>
      </c>
      <c r="B663" s="8" t="s">
        <v>269</v>
      </c>
      <c r="C663" s="251" t="s">
        <v>74</v>
      </c>
      <c r="D663" s="8" t="s">
        <v>243</v>
      </c>
      <c r="E663" s="8" t="s">
        <v>280</v>
      </c>
      <c r="F663" s="251" t="s">
        <v>171</v>
      </c>
      <c r="G663" s="193">
        <v>130</v>
      </c>
      <c r="H663" s="193">
        <f t="shared" si="175"/>
        <v>0</v>
      </c>
      <c r="I663" s="294">
        <f t="shared" si="167"/>
        <v>0</v>
      </c>
    </row>
    <row r="664" spans="1:9" s="179" customFormat="1" ht="12" x14ac:dyDescent="0.2">
      <c r="A664" s="11" t="s">
        <v>113</v>
      </c>
      <c r="B664" s="8" t="s">
        <v>269</v>
      </c>
      <c r="C664" s="251" t="s">
        <v>74</v>
      </c>
      <c r="D664" s="8" t="s">
        <v>243</v>
      </c>
      <c r="E664" s="8" t="s">
        <v>280</v>
      </c>
      <c r="F664" s="251" t="s">
        <v>114</v>
      </c>
      <c r="G664" s="193">
        <v>130</v>
      </c>
      <c r="H664" s="193">
        <f t="shared" si="175"/>
        <v>0</v>
      </c>
      <c r="I664" s="294">
        <f t="shared" si="167"/>
        <v>0</v>
      </c>
    </row>
    <row r="665" spans="1:9" s="179" customFormat="1" ht="12" x14ac:dyDescent="0.2">
      <c r="A665" s="11" t="s">
        <v>370</v>
      </c>
      <c r="B665" s="8" t="s">
        <v>269</v>
      </c>
      <c r="C665" s="251" t="s">
        <v>74</v>
      </c>
      <c r="D665" s="8" t="s">
        <v>243</v>
      </c>
      <c r="E665" s="8" t="s">
        <v>280</v>
      </c>
      <c r="F665" s="251">
        <v>853</v>
      </c>
      <c r="G665" s="193">
        <v>130</v>
      </c>
      <c r="H665" s="272"/>
      <c r="I665" s="294">
        <f t="shared" si="167"/>
        <v>0</v>
      </c>
    </row>
    <row r="666" spans="1:9" s="179" customFormat="1" ht="22.5" x14ac:dyDescent="0.2">
      <c r="A666" s="5" t="s">
        <v>56</v>
      </c>
      <c r="B666" s="8" t="s">
        <v>269</v>
      </c>
      <c r="C666" s="251" t="s">
        <v>74</v>
      </c>
      <c r="D666" s="8" t="s">
        <v>243</v>
      </c>
      <c r="E666" s="8" t="s">
        <v>245</v>
      </c>
      <c r="F666" s="251"/>
      <c r="G666" s="193">
        <v>0</v>
      </c>
      <c r="H666" s="193">
        <f t="shared" ref="G666:H666" si="176">H668</f>
        <v>0</v>
      </c>
      <c r="I666" s="294" t="e">
        <f t="shared" si="167"/>
        <v>#DIV/0!</v>
      </c>
    </row>
    <row r="667" spans="1:9" s="179" customFormat="1" ht="12" x14ac:dyDescent="0.2">
      <c r="A667" s="1" t="s">
        <v>376</v>
      </c>
      <c r="B667" s="8" t="s">
        <v>269</v>
      </c>
      <c r="C667" s="251" t="s">
        <v>74</v>
      </c>
      <c r="D667" s="8" t="s">
        <v>243</v>
      </c>
      <c r="E667" s="8" t="s">
        <v>245</v>
      </c>
      <c r="F667" s="251">
        <v>200</v>
      </c>
      <c r="G667" s="193">
        <v>0</v>
      </c>
      <c r="H667" s="193">
        <f t="shared" ref="G667:H668" si="177">H668</f>
        <v>0</v>
      </c>
      <c r="I667" s="294" t="e">
        <f t="shared" si="167"/>
        <v>#DIV/0!</v>
      </c>
    </row>
    <row r="668" spans="1:9" s="179" customFormat="1" ht="22.5" x14ac:dyDescent="0.2">
      <c r="A668" s="1" t="s">
        <v>97</v>
      </c>
      <c r="B668" s="8" t="s">
        <v>269</v>
      </c>
      <c r="C668" s="251" t="s">
        <v>74</v>
      </c>
      <c r="D668" s="8" t="s">
        <v>243</v>
      </c>
      <c r="E668" s="8" t="s">
        <v>245</v>
      </c>
      <c r="F668" s="251">
        <v>240</v>
      </c>
      <c r="G668" s="193">
        <v>0</v>
      </c>
      <c r="H668" s="193">
        <f t="shared" si="177"/>
        <v>0</v>
      </c>
      <c r="I668" s="294" t="e">
        <f t="shared" si="167"/>
        <v>#DIV/0!</v>
      </c>
    </row>
    <row r="669" spans="1:9" s="179" customFormat="1" ht="12" x14ac:dyDescent="0.2">
      <c r="A669" s="11" t="s">
        <v>393</v>
      </c>
      <c r="B669" s="8" t="s">
        <v>269</v>
      </c>
      <c r="C669" s="251" t="s">
        <v>74</v>
      </c>
      <c r="D669" s="8" t="s">
        <v>243</v>
      </c>
      <c r="E669" s="8" t="s">
        <v>245</v>
      </c>
      <c r="F669" s="251">
        <v>244</v>
      </c>
      <c r="G669" s="193"/>
      <c r="H669" s="252"/>
      <c r="I669" s="294" t="e">
        <f t="shared" si="167"/>
        <v>#DIV/0!</v>
      </c>
    </row>
    <row r="670" spans="1:9" ht="22.5" x14ac:dyDescent="0.2">
      <c r="A670" s="29" t="s">
        <v>382</v>
      </c>
      <c r="B670" s="8" t="s">
        <v>269</v>
      </c>
      <c r="C670" s="251" t="s">
        <v>74</v>
      </c>
      <c r="D670" s="8" t="s">
        <v>243</v>
      </c>
      <c r="E670" s="8" t="s">
        <v>281</v>
      </c>
      <c r="F670" s="251" t="s">
        <v>124</v>
      </c>
      <c r="G670" s="193">
        <v>1105</v>
      </c>
      <c r="H670" s="193">
        <f>H671+H676</f>
        <v>0</v>
      </c>
      <c r="I670" s="294">
        <f t="shared" si="167"/>
        <v>0</v>
      </c>
    </row>
    <row r="671" spans="1:9" ht="33.75" x14ac:dyDescent="0.2">
      <c r="A671" s="1" t="s">
        <v>87</v>
      </c>
      <c r="B671" s="8" t="s">
        <v>269</v>
      </c>
      <c r="C671" s="251" t="s">
        <v>74</v>
      </c>
      <c r="D671" s="8" t="s">
        <v>243</v>
      </c>
      <c r="E671" s="8" t="s">
        <v>281</v>
      </c>
      <c r="F671" s="251" t="s">
        <v>88</v>
      </c>
      <c r="G671" s="193">
        <v>840.31099999999992</v>
      </c>
      <c r="H671" s="193">
        <f t="shared" ref="G671:H671" si="178">H672</f>
        <v>0</v>
      </c>
      <c r="I671" s="294">
        <f t="shared" si="167"/>
        <v>0</v>
      </c>
    </row>
    <row r="672" spans="1:9" x14ac:dyDescent="0.2">
      <c r="A672" s="1" t="s">
        <v>108</v>
      </c>
      <c r="B672" s="8" t="s">
        <v>269</v>
      </c>
      <c r="C672" s="251" t="s">
        <v>74</v>
      </c>
      <c r="D672" s="8" t="s">
        <v>243</v>
      </c>
      <c r="E672" s="8" t="s">
        <v>281</v>
      </c>
      <c r="F672" s="251" t="s">
        <v>168</v>
      </c>
      <c r="G672" s="193">
        <v>840.31099999999992</v>
      </c>
      <c r="H672" s="193">
        <f t="shared" ref="G672:H672" si="179">H673+H674</f>
        <v>0</v>
      </c>
      <c r="I672" s="294">
        <f t="shared" si="167"/>
        <v>0</v>
      </c>
    </row>
    <row r="673" spans="1:9" x14ac:dyDescent="0.2">
      <c r="A673" s="5" t="s">
        <v>109</v>
      </c>
      <c r="B673" s="8" t="s">
        <v>269</v>
      </c>
      <c r="C673" s="251" t="s">
        <v>74</v>
      </c>
      <c r="D673" s="8" t="s">
        <v>243</v>
      </c>
      <c r="E673" s="8" t="s">
        <v>281</v>
      </c>
      <c r="F673" s="251" t="s">
        <v>169</v>
      </c>
      <c r="G673" s="193">
        <v>645.4</v>
      </c>
      <c r="H673" s="252"/>
      <c r="I673" s="294">
        <f t="shared" si="167"/>
        <v>0</v>
      </c>
    </row>
    <row r="674" spans="1:9" s="179" customFormat="1" ht="22.5" x14ac:dyDescent="0.2">
      <c r="A674" s="5" t="s">
        <v>110</v>
      </c>
      <c r="B674" s="8" t="s">
        <v>269</v>
      </c>
      <c r="C674" s="251" t="s">
        <v>74</v>
      </c>
      <c r="D674" s="8" t="s">
        <v>243</v>
      </c>
      <c r="E674" s="8" t="s">
        <v>281</v>
      </c>
      <c r="F674" s="251">
        <v>129</v>
      </c>
      <c r="G674" s="193">
        <v>194.911</v>
      </c>
      <c r="H674" s="252"/>
      <c r="I674" s="294">
        <f t="shared" si="167"/>
        <v>0</v>
      </c>
    </row>
    <row r="675" spans="1:9" x14ac:dyDescent="0.2">
      <c r="A675" s="1" t="s">
        <v>376</v>
      </c>
      <c r="B675" s="8" t="s">
        <v>269</v>
      </c>
      <c r="C675" s="251" t="s">
        <v>74</v>
      </c>
      <c r="D675" s="8" t="s">
        <v>243</v>
      </c>
      <c r="E675" s="8" t="s">
        <v>281</v>
      </c>
      <c r="F675" s="251">
        <v>200</v>
      </c>
      <c r="G675" s="193">
        <v>264.68900000000002</v>
      </c>
      <c r="H675" s="193">
        <f t="shared" ref="G675:H675" si="180">H676</f>
        <v>0</v>
      </c>
      <c r="I675" s="294">
        <f t="shared" si="167"/>
        <v>0</v>
      </c>
    </row>
    <row r="676" spans="1:9" ht="22.5" x14ac:dyDescent="0.2">
      <c r="A676" s="1" t="s">
        <v>97</v>
      </c>
      <c r="B676" s="8" t="s">
        <v>269</v>
      </c>
      <c r="C676" s="251" t="s">
        <v>74</v>
      </c>
      <c r="D676" s="8" t="s">
        <v>243</v>
      </c>
      <c r="E676" s="8" t="s">
        <v>281</v>
      </c>
      <c r="F676" s="251" t="s">
        <v>98</v>
      </c>
      <c r="G676" s="193">
        <v>264.68900000000002</v>
      </c>
      <c r="H676" s="193">
        <f t="shared" ref="G676:H676" si="181">H678+H677</f>
        <v>0</v>
      </c>
      <c r="I676" s="294">
        <f t="shared" si="167"/>
        <v>0</v>
      </c>
    </row>
    <row r="677" spans="1:9" x14ac:dyDescent="0.2">
      <c r="A677" s="11" t="s">
        <v>111</v>
      </c>
      <c r="B677" s="8" t="s">
        <v>269</v>
      </c>
      <c r="C677" s="251" t="s">
        <v>74</v>
      </c>
      <c r="D677" s="8" t="s">
        <v>243</v>
      </c>
      <c r="E677" s="8" t="s">
        <v>281</v>
      </c>
      <c r="F677" s="251">
        <v>242</v>
      </c>
      <c r="G677" s="193"/>
      <c r="H677" s="252"/>
      <c r="I677" s="294" t="e">
        <f t="shared" si="167"/>
        <v>#DIV/0!</v>
      </c>
    </row>
    <row r="678" spans="1:9" x14ac:dyDescent="0.2">
      <c r="A678" s="11" t="s">
        <v>393</v>
      </c>
      <c r="B678" s="8" t="s">
        <v>269</v>
      </c>
      <c r="C678" s="251" t="s">
        <v>74</v>
      </c>
      <c r="D678" s="8" t="s">
        <v>243</v>
      </c>
      <c r="E678" s="8" t="s">
        <v>281</v>
      </c>
      <c r="F678" s="251" t="s">
        <v>100</v>
      </c>
      <c r="G678" s="193">
        <v>264.68900000000002</v>
      </c>
      <c r="H678" s="252"/>
      <c r="I678" s="294">
        <f t="shared" si="167"/>
        <v>0</v>
      </c>
    </row>
    <row r="679" spans="1:9" x14ac:dyDescent="0.2">
      <c r="A679" s="3" t="s">
        <v>248</v>
      </c>
      <c r="B679" s="247" t="s">
        <v>269</v>
      </c>
      <c r="C679" s="247" t="s">
        <v>189</v>
      </c>
      <c r="D679" s="247"/>
      <c r="E679" s="247"/>
      <c r="F679" s="255"/>
      <c r="G679" s="194">
        <v>996.7</v>
      </c>
      <c r="H679" s="194">
        <f t="shared" ref="G679:H681" si="182">H680</f>
        <v>0</v>
      </c>
      <c r="I679" s="294">
        <f t="shared" si="167"/>
        <v>0</v>
      </c>
    </row>
    <row r="680" spans="1:9" x14ac:dyDescent="0.2">
      <c r="A680" s="33" t="s">
        <v>249</v>
      </c>
      <c r="B680" s="249" t="s">
        <v>269</v>
      </c>
      <c r="C680" s="249" t="s">
        <v>189</v>
      </c>
      <c r="D680" s="249" t="s">
        <v>128</v>
      </c>
      <c r="E680" s="249"/>
      <c r="F680" s="249"/>
      <c r="G680" s="192">
        <v>996.7</v>
      </c>
      <c r="H680" s="192">
        <f t="shared" si="182"/>
        <v>0</v>
      </c>
      <c r="I680" s="294">
        <f t="shared" si="167"/>
        <v>0</v>
      </c>
    </row>
    <row r="681" spans="1:9" x14ac:dyDescent="0.2">
      <c r="A681" s="1" t="s">
        <v>101</v>
      </c>
      <c r="B681" s="8" t="s">
        <v>269</v>
      </c>
      <c r="C681" s="8" t="s">
        <v>189</v>
      </c>
      <c r="D681" s="8" t="s">
        <v>128</v>
      </c>
      <c r="E681" s="254" t="s">
        <v>244</v>
      </c>
      <c r="F681" s="251"/>
      <c r="G681" s="193">
        <v>996.7</v>
      </c>
      <c r="H681" s="193">
        <f t="shared" si="182"/>
        <v>0</v>
      </c>
      <c r="I681" s="294">
        <f t="shared" si="167"/>
        <v>0</v>
      </c>
    </row>
    <row r="682" spans="1:9" ht="45" x14ac:dyDescent="0.2">
      <c r="A682" s="5" t="s">
        <v>282</v>
      </c>
      <c r="B682" s="8" t="s">
        <v>269</v>
      </c>
      <c r="C682" s="8" t="s">
        <v>189</v>
      </c>
      <c r="D682" s="8" t="s">
        <v>128</v>
      </c>
      <c r="E682" s="8" t="s">
        <v>250</v>
      </c>
      <c r="F682" s="251"/>
      <c r="G682" s="193">
        <v>996.7</v>
      </c>
      <c r="H682" s="193">
        <f>H683+H687</f>
        <v>0</v>
      </c>
      <c r="I682" s="294">
        <f t="shared" si="167"/>
        <v>0</v>
      </c>
    </row>
    <row r="683" spans="1:9" ht="33.75" x14ac:dyDescent="0.2">
      <c r="A683" s="1" t="s">
        <v>87</v>
      </c>
      <c r="B683" s="8" t="s">
        <v>269</v>
      </c>
      <c r="C683" s="8" t="s">
        <v>189</v>
      </c>
      <c r="D683" s="8" t="s">
        <v>128</v>
      </c>
      <c r="E683" s="8" t="s">
        <v>250</v>
      </c>
      <c r="F683" s="251" t="s">
        <v>88</v>
      </c>
      <c r="G683" s="193">
        <v>804.27200000000005</v>
      </c>
      <c r="H683" s="193">
        <f t="shared" ref="G683:H683" si="183">H684</f>
        <v>0</v>
      </c>
      <c r="I683" s="294">
        <f t="shared" si="167"/>
        <v>0</v>
      </c>
    </row>
    <row r="684" spans="1:9" x14ac:dyDescent="0.2">
      <c r="A684" s="1" t="s">
        <v>89</v>
      </c>
      <c r="B684" s="8" t="s">
        <v>269</v>
      </c>
      <c r="C684" s="8" t="s">
        <v>189</v>
      </c>
      <c r="D684" s="8" t="s">
        <v>128</v>
      </c>
      <c r="E684" s="8" t="s">
        <v>250</v>
      </c>
      <c r="F684" s="251">
        <v>110</v>
      </c>
      <c r="G684" s="193">
        <v>804.27200000000005</v>
      </c>
      <c r="H684" s="193">
        <f>H685+H686</f>
        <v>0</v>
      </c>
      <c r="I684" s="294">
        <f t="shared" si="167"/>
        <v>0</v>
      </c>
    </row>
    <row r="685" spans="1:9" x14ac:dyDescent="0.2">
      <c r="A685" s="1" t="s">
        <v>90</v>
      </c>
      <c r="B685" s="8" t="s">
        <v>269</v>
      </c>
      <c r="C685" s="8" t="s">
        <v>189</v>
      </c>
      <c r="D685" s="8" t="s">
        <v>128</v>
      </c>
      <c r="E685" s="8" t="s">
        <v>250</v>
      </c>
      <c r="F685" s="251">
        <v>111</v>
      </c>
      <c r="G685" s="193">
        <v>617.72</v>
      </c>
      <c r="H685" s="252"/>
      <c r="I685" s="294">
        <f t="shared" si="167"/>
        <v>0</v>
      </c>
    </row>
    <row r="686" spans="1:9" ht="22.5" x14ac:dyDescent="0.2">
      <c r="A686" s="5" t="s">
        <v>91</v>
      </c>
      <c r="B686" s="8" t="s">
        <v>269</v>
      </c>
      <c r="C686" s="8" t="s">
        <v>189</v>
      </c>
      <c r="D686" s="8" t="s">
        <v>128</v>
      </c>
      <c r="E686" s="8" t="s">
        <v>250</v>
      </c>
      <c r="F686" s="251">
        <v>119</v>
      </c>
      <c r="G686" s="193">
        <v>186.55199999999999</v>
      </c>
      <c r="H686" s="252"/>
      <c r="I686" s="294">
        <f t="shared" si="167"/>
        <v>0</v>
      </c>
    </row>
    <row r="687" spans="1:9" x14ac:dyDescent="0.2">
      <c r="A687" s="1" t="s">
        <v>376</v>
      </c>
      <c r="B687" s="8" t="s">
        <v>269</v>
      </c>
      <c r="C687" s="8" t="s">
        <v>189</v>
      </c>
      <c r="D687" s="8" t="s">
        <v>128</v>
      </c>
      <c r="E687" s="8" t="s">
        <v>250</v>
      </c>
      <c r="F687" s="251">
        <v>200</v>
      </c>
      <c r="G687" s="193">
        <v>192.428</v>
      </c>
      <c r="H687" s="193">
        <f t="shared" ref="G687:H688" si="184">H688</f>
        <v>0</v>
      </c>
      <c r="I687" s="294">
        <f t="shared" si="167"/>
        <v>0</v>
      </c>
    </row>
    <row r="688" spans="1:9" ht="22.5" x14ac:dyDescent="0.2">
      <c r="A688" s="1" t="s">
        <v>97</v>
      </c>
      <c r="B688" s="8" t="s">
        <v>269</v>
      </c>
      <c r="C688" s="8" t="s">
        <v>189</v>
      </c>
      <c r="D688" s="8" t="s">
        <v>128</v>
      </c>
      <c r="E688" s="8" t="s">
        <v>250</v>
      </c>
      <c r="F688" s="251" t="s">
        <v>98</v>
      </c>
      <c r="G688" s="193">
        <v>192.428</v>
      </c>
      <c r="H688" s="193">
        <f t="shared" si="184"/>
        <v>0</v>
      </c>
      <c r="I688" s="294">
        <f t="shared" ref="I688:I758" si="185">H688/G688*1</f>
        <v>0</v>
      </c>
    </row>
    <row r="689" spans="1:9" x14ac:dyDescent="0.2">
      <c r="A689" s="11" t="s">
        <v>393</v>
      </c>
      <c r="B689" s="8" t="s">
        <v>269</v>
      </c>
      <c r="C689" s="8" t="s">
        <v>189</v>
      </c>
      <c r="D689" s="8" t="s">
        <v>128</v>
      </c>
      <c r="E689" s="8" t="s">
        <v>250</v>
      </c>
      <c r="F689" s="251" t="s">
        <v>100</v>
      </c>
      <c r="G689" s="193">
        <v>192.428</v>
      </c>
      <c r="H689" s="252"/>
      <c r="I689" s="294">
        <f t="shared" si="185"/>
        <v>0</v>
      </c>
    </row>
    <row r="690" spans="1:9" x14ac:dyDescent="0.2">
      <c r="A690" s="3" t="s">
        <v>283</v>
      </c>
      <c r="B690" s="247" t="s">
        <v>269</v>
      </c>
      <c r="C690" s="255" t="s">
        <v>128</v>
      </c>
      <c r="D690" s="247" t="s">
        <v>122</v>
      </c>
      <c r="E690" s="247" t="s">
        <v>123</v>
      </c>
      <c r="F690" s="255" t="s">
        <v>124</v>
      </c>
      <c r="G690" s="194">
        <v>4610</v>
      </c>
      <c r="H690" s="194">
        <f>H691+H719</f>
        <v>0</v>
      </c>
      <c r="I690" s="294">
        <f t="shared" si="185"/>
        <v>0</v>
      </c>
    </row>
    <row r="691" spans="1:9" ht="22.5" x14ac:dyDescent="0.2">
      <c r="A691" s="33" t="s">
        <v>284</v>
      </c>
      <c r="B691" s="249" t="s">
        <v>269</v>
      </c>
      <c r="C691" s="250" t="s">
        <v>128</v>
      </c>
      <c r="D691" s="249" t="s">
        <v>194</v>
      </c>
      <c r="E691" s="249"/>
      <c r="F691" s="250"/>
      <c r="G691" s="192">
        <v>3725</v>
      </c>
      <c r="H691" s="192">
        <f>H692+H701+H705</f>
        <v>0</v>
      </c>
      <c r="I691" s="294">
        <f t="shared" si="185"/>
        <v>0</v>
      </c>
    </row>
    <row r="692" spans="1:9" x14ac:dyDescent="0.2">
      <c r="A692" s="5" t="s">
        <v>285</v>
      </c>
      <c r="B692" s="8" t="s">
        <v>269</v>
      </c>
      <c r="C692" s="251" t="s">
        <v>128</v>
      </c>
      <c r="D692" s="8" t="s">
        <v>194</v>
      </c>
      <c r="E692" s="8" t="s">
        <v>286</v>
      </c>
      <c r="F692" s="251"/>
      <c r="G692" s="193">
        <v>3240</v>
      </c>
      <c r="H692" s="193">
        <f t="shared" ref="G692:H692" si="186">H693+H697</f>
        <v>0</v>
      </c>
      <c r="I692" s="294">
        <f t="shared" si="185"/>
        <v>0</v>
      </c>
    </row>
    <row r="693" spans="1:9" ht="33.75" x14ac:dyDescent="0.2">
      <c r="A693" s="1" t="s">
        <v>87</v>
      </c>
      <c r="B693" s="8" t="s">
        <v>269</v>
      </c>
      <c r="C693" s="251" t="s">
        <v>128</v>
      </c>
      <c r="D693" s="8" t="s">
        <v>194</v>
      </c>
      <c r="E693" s="8" t="s">
        <v>286</v>
      </c>
      <c r="F693" s="251" t="s">
        <v>88</v>
      </c>
      <c r="G693" s="193">
        <v>3151</v>
      </c>
      <c r="H693" s="193">
        <f t="shared" ref="G693:H693" si="187">H694</f>
        <v>0</v>
      </c>
      <c r="I693" s="294">
        <f t="shared" si="185"/>
        <v>0</v>
      </c>
    </row>
    <row r="694" spans="1:9" x14ac:dyDescent="0.2">
      <c r="A694" s="1" t="s">
        <v>89</v>
      </c>
      <c r="B694" s="8" t="s">
        <v>269</v>
      </c>
      <c r="C694" s="251" t="s">
        <v>128</v>
      </c>
      <c r="D694" s="8" t="s">
        <v>194</v>
      </c>
      <c r="E694" s="8" t="s">
        <v>286</v>
      </c>
      <c r="F694" s="251">
        <v>110</v>
      </c>
      <c r="G694" s="193">
        <v>3151</v>
      </c>
      <c r="H694" s="193">
        <f t="shared" ref="G694:H694" si="188">H695+H696</f>
        <v>0</v>
      </c>
      <c r="I694" s="294">
        <f t="shared" si="185"/>
        <v>0</v>
      </c>
    </row>
    <row r="695" spans="1:9" x14ac:dyDescent="0.2">
      <c r="A695" s="1" t="s">
        <v>90</v>
      </c>
      <c r="B695" s="8" t="s">
        <v>269</v>
      </c>
      <c r="C695" s="251" t="s">
        <v>128</v>
      </c>
      <c r="D695" s="8" t="s">
        <v>194</v>
      </c>
      <c r="E695" s="8" t="s">
        <v>286</v>
      </c>
      <c r="F695" s="251">
        <v>111</v>
      </c>
      <c r="G695" s="193">
        <v>2420</v>
      </c>
      <c r="H695" s="252"/>
      <c r="I695" s="294">
        <f t="shared" si="185"/>
        <v>0</v>
      </c>
    </row>
    <row r="696" spans="1:9" ht="22.5" x14ac:dyDescent="0.2">
      <c r="A696" s="5" t="s">
        <v>91</v>
      </c>
      <c r="B696" s="8" t="s">
        <v>269</v>
      </c>
      <c r="C696" s="251" t="s">
        <v>128</v>
      </c>
      <c r="D696" s="8" t="s">
        <v>194</v>
      </c>
      <c r="E696" s="8" t="s">
        <v>286</v>
      </c>
      <c r="F696" s="251">
        <v>119</v>
      </c>
      <c r="G696" s="193">
        <v>731</v>
      </c>
      <c r="H696" s="252"/>
      <c r="I696" s="294">
        <f t="shared" si="185"/>
        <v>0</v>
      </c>
    </row>
    <row r="697" spans="1:9" x14ac:dyDescent="0.2">
      <c r="A697" s="1" t="s">
        <v>376</v>
      </c>
      <c r="B697" s="8" t="s">
        <v>269</v>
      </c>
      <c r="C697" s="251" t="s">
        <v>128</v>
      </c>
      <c r="D697" s="8" t="s">
        <v>194</v>
      </c>
      <c r="E697" s="8" t="s">
        <v>286</v>
      </c>
      <c r="F697" s="251">
        <v>200</v>
      </c>
      <c r="G697" s="193">
        <v>89</v>
      </c>
      <c r="H697" s="193">
        <f t="shared" ref="G697:H697" si="189">H698</f>
        <v>0</v>
      </c>
      <c r="I697" s="294">
        <f t="shared" si="185"/>
        <v>0</v>
      </c>
    </row>
    <row r="698" spans="1:9" ht="22.5" x14ac:dyDescent="0.2">
      <c r="A698" s="1" t="s">
        <v>97</v>
      </c>
      <c r="B698" s="8" t="s">
        <v>269</v>
      </c>
      <c r="C698" s="251" t="s">
        <v>128</v>
      </c>
      <c r="D698" s="8" t="s">
        <v>194</v>
      </c>
      <c r="E698" s="8" t="s">
        <v>286</v>
      </c>
      <c r="F698" s="251">
        <v>240</v>
      </c>
      <c r="G698" s="193">
        <v>89</v>
      </c>
      <c r="H698" s="193">
        <f t="shared" ref="G698:H698" si="190">H699+H700</f>
        <v>0</v>
      </c>
      <c r="I698" s="294">
        <f t="shared" si="185"/>
        <v>0</v>
      </c>
    </row>
    <row r="699" spans="1:9" x14ac:dyDescent="0.2">
      <c r="A699" s="11" t="s">
        <v>111</v>
      </c>
      <c r="B699" s="8" t="s">
        <v>269</v>
      </c>
      <c r="C699" s="251" t="s">
        <v>128</v>
      </c>
      <c r="D699" s="8" t="s">
        <v>194</v>
      </c>
      <c r="E699" s="8" t="s">
        <v>286</v>
      </c>
      <c r="F699" s="251">
        <v>242</v>
      </c>
      <c r="G699" s="193">
        <v>89</v>
      </c>
      <c r="H699" s="252"/>
      <c r="I699" s="294">
        <f t="shared" si="185"/>
        <v>0</v>
      </c>
    </row>
    <row r="700" spans="1:9" x14ac:dyDescent="0.2">
      <c r="A700" s="11" t="s">
        <v>393</v>
      </c>
      <c r="B700" s="8" t="s">
        <v>269</v>
      </c>
      <c r="C700" s="251" t="s">
        <v>128</v>
      </c>
      <c r="D700" s="8" t="s">
        <v>194</v>
      </c>
      <c r="E700" s="8" t="s">
        <v>286</v>
      </c>
      <c r="F700" s="251">
        <v>244</v>
      </c>
      <c r="G700" s="193"/>
      <c r="H700" s="252"/>
      <c r="I700" s="294" t="e">
        <f t="shared" si="185"/>
        <v>#DIV/0!</v>
      </c>
    </row>
    <row r="701" spans="1:9" x14ac:dyDescent="0.2">
      <c r="A701" s="11" t="s">
        <v>387</v>
      </c>
      <c r="B701" s="8" t="s">
        <v>269</v>
      </c>
      <c r="C701" s="251" t="s">
        <v>128</v>
      </c>
      <c r="D701" s="8" t="s">
        <v>194</v>
      </c>
      <c r="E701" s="8" t="s">
        <v>386</v>
      </c>
      <c r="F701" s="251"/>
      <c r="G701" s="193">
        <v>0</v>
      </c>
      <c r="H701" s="193">
        <f t="shared" ref="G701:H703" si="191">H702</f>
        <v>0</v>
      </c>
      <c r="I701" s="294" t="e">
        <f t="shared" si="185"/>
        <v>#DIV/0!</v>
      </c>
    </row>
    <row r="702" spans="1:9" x14ac:dyDescent="0.2">
      <c r="A702" s="1" t="s">
        <v>376</v>
      </c>
      <c r="B702" s="8" t="s">
        <v>269</v>
      </c>
      <c r="C702" s="251" t="s">
        <v>128</v>
      </c>
      <c r="D702" s="8" t="s">
        <v>194</v>
      </c>
      <c r="E702" s="8" t="s">
        <v>386</v>
      </c>
      <c r="F702" s="251">
        <v>200</v>
      </c>
      <c r="G702" s="193">
        <v>0</v>
      </c>
      <c r="H702" s="193">
        <f t="shared" si="191"/>
        <v>0</v>
      </c>
      <c r="I702" s="294" t="e">
        <f t="shared" si="185"/>
        <v>#DIV/0!</v>
      </c>
    </row>
    <row r="703" spans="1:9" ht="22.5" x14ac:dyDescent="0.2">
      <c r="A703" s="1" t="s">
        <v>97</v>
      </c>
      <c r="B703" s="8" t="s">
        <v>269</v>
      </c>
      <c r="C703" s="251" t="s">
        <v>128</v>
      </c>
      <c r="D703" s="8" t="s">
        <v>194</v>
      </c>
      <c r="E703" s="8" t="s">
        <v>386</v>
      </c>
      <c r="F703" s="251">
        <v>240</v>
      </c>
      <c r="G703" s="193">
        <v>0</v>
      </c>
      <c r="H703" s="193">
        <f t="shared" si="191"/>
        <v>0</v>
      </c>
      <c r="I703" s="294" t="e">
        <f t="shared" si="185"/>
        <v>#DIV/0!</v>
      </c>
    </row>
    <row r="704" spans="1:9" x14ac:dyDescent="0.2">
      <c r="A704" s="11" t="s">
        <v>393</v>
      </c>
      <c r="B704" s="8" t="s">
        <v>269</v>
      </c>
      <c r="C704" s="251" t="s">
        <v>128</v>
      </c>
      <c r="D704" s="8" t="s">
        <v>194</v>
      </c>
      <c r="E704" s="8" t="s">
        <v>386</v>
      </c>
      <c r="F704" s="251">
        <v>244</v>
      </c>
      <c r="G704" s="193"/>
      <c r="H704" s="252"/>
      <c r="I704" s="294" t="e">
        <f t="shared" si="185"/>
        <v>#DIV/0!</v>
      </c>
    </row>
    <row r="705" spans="1:9" ht="31.5" x14ac:dyDescent="0.2">
      <c r="A705" s="37" t="s">
        <v>629</v>
      </c>
      <c r="B705" s="247" t="s">
        <v>269</v>
      </c>
      <c r="C705" s="255" t="s">
        <v>128</v>
      </c>
      <c r="D705" s="247" t="s">
        <v>194</v>
      </c>
      <c r="E705" s="247" t="s">
        <v>287</v>
      </c>
      <c r="F705" s="255"/>
      <c r="G705" s="194">
        <v>485</v>
      </c>
      <c r="H705" s="194">
        <f t="shared" ref="G705:H705" si="192">H706+H711+H715</f>
        <v>0</v>
      </c>
      <c r="I705" s="294">
        <f t="shared" si="185"/>
        <v>0</v>
      </c>
    </row>
    <row r="706" spans="1:9" ht="22.5" x14ac:dyDescent="0.2">
      <c r="A706" s="5" t="s">
        <v>409</v>
      </c>
      <c r="B706" s="8" t="s">
        <v>269</v>
      </c>
      <c r="C706" s="251" t="s">
        <v>128</v>
      </c>
      <c r="D706" s="8" t="s">
        <v>194</v>
      </c>
      <c r="E706" s="8" t="s">
        <v>408</v>
      </c>
      <c r="F706" s="251"/>
      <c r="G706" s="193">
        <v>390</v>
      </c>
      <c r="H706" s="193">
        <f t="shared" ref="G706:H707" si="193">H707</f>
        <v>0</v>
      </c>
      <c r="I706" s="294">
        <f t="shared" si="185"/>
        <v>0</v>
      </c>
    </row>
    <row r="707" spans="1:9" x14ac:dyDescent="0.2">
      <c r="A707" s="1" t="s">
        <v>376</v>
      </c>
      <c r="B707" s="8" t="s">
        <v>269</v>
      </c>
      <c r="C707" s="251" t="s">
        <v>128</v>
      </c>
      <c r="D707" s="8" t="s">
        <v>194</v>
      </c>
      <c r="E707" s="8" t="s">
        <v>408</v>
      </c>
      <c r="F707" s="251">
        <v>200</v>
      </c>
      <c r="G707" s="193">
        <v>390</v>
      </c>
      <c r="H707" s="193">
        <f t="shared" si="193"/>
        <v>0</v>
      </c>
      <c r="I707" s="294">
        <f t="shared" si="185"/>
        <v>0</v>
      </c>
    </row>
    <row r="708" spans="1:9" ht="22.5" x14ac:dyDescent="0.2">
      <c r="A708" s="1" t="s">
        <v>97</v>
      </c>
      <c r="B708" s="8" t="s">
        <v>269</v>
      </c>
      <c r="C708" s="251" t="s">
        <v>128</v>
      </c>
      <c r="D708" s="8" t="s">
        <v>194</v>
      </c>
      <c r="E708" s="8" t="s">
        <v>408</v>
      </c>
      <c r="F708" s="251">
        <v>240</v>
      </c>
      <c r="G708" s="193">
        <v>390</v>
      </c>
      <c r="H708" s="193">
        <f>H710+H709</f>
        <v>0</v>
      </c>
      <c r="I708" s="294">
        <f t="shared" si="185"/>
        <v>0</v>
      </c>
    </row>
    <row r="709" spans="1:9" x14ac:dyDescent="0.2">
      <c r="A709" s="1"/>
      <c r="B709" s="8" t="s">
        <v>269</v>
      </c>
      <c r="C709" s="251" t="s">
        <v>128</v>
      </c>
      <c r="D709" s="8" t="s">
        <v>194</v>
      </c>
      <c r="E709" s="8" t="s">
        <v>408</v>
      </c>
      <c r="F709" s="251">
        <v>242</v>
      </c>
      <c r="G709" s="193"/>
      <c r="H709" s="193"/>
      <c r="I709" s="294" t="e">
        <f t="shared" si="185"/>
        <v>#DIV/0!</v>
      </c>
    </row>
    <row r="710" spans="1:9" x14ac:dyDescent="0.2">
      <c r="A710" s="11" t="s">
        <v>393</v>
      </c>
      <c r="B710" s="8" t="s">
        <v>269</v>
      </c>
      <c r="C710" s="251" t="s">
        <v>128</v>
      </c>
      <c r="D710" s="8" t="s">
        <v>194</v>
      </c>
      <c r="E710" s="8" t="s">
        <v>408</v>
      </c>
      <c r="F710" s="251">
        <v>244</v>
      </c>
      <c r="G710" s="193">
        <v>390</v>
      </c>
      <c r="H710" s="252"/>
      <c r="I710" s="294">
        <f t="shared" si="185"/>
        <v>0</v>
      </c>
    </row>
    <row r="711" spans="1:9" ht="33.75" x14ac:dyDescent="0.2">
      <c r="A711" s="5" t="s">
        <v>288</v>
      </c>
      <c r="B711" s="8" t="s">
        <v>269</v>
      </c>
      <c r="C711" s="251" t="s">
        <v>128</v>
      </c>
      <c r="D711" s="8" t="s">
        <v>194</v>
      </c>
      <c r="E711" s="8" t="s">
        <v>289</v>
      </c>
      <c r="F711" s="251"/>
      <c r="G711" s="193">
        <v>85</v>
      </c>
      <c r="H711" s="193">
        <f t="shared" ref="G711:H713" si="194">H712</f>
        <v>0</v>
      </c>
      <c r="I711" s="294">
        <f t="shared" si="185"/>
        <v>0</v>
      </c>
    </row>
    <row r="712" spans="1:9" x14ac:dyDescent="0.2">
      <c r="A712" s="1" t="s">
        <v>376</v>
      </c>
      <c r="B712" s="8" t="s">
        <v>269</v>
      </c>
      <c r="C712" s="251" t="s">
        <v>128</v>
      </c>
      <c r="D712" s="8" t="s">
        <v>194</v>
      </c>
      <c r="E712" s="8" t="s">
        <v>289</v>
      </c>
      <c r="F712" s="251">
        <v>200</v>
      </c>
      <c r="G712" s="193">
        <v>85</v>
      </c>
      <c r="H712" s="193">
        <f t="shared" si="194"/>
        <v>0</v>
      </c>
      <c r="I712" s="294">
        <f t="shared" si="185"/>
        <v>0</v>
      </c>
    </row>
    <row r="713" spans="1:9" ht="22.5" x14ac:dyDescent="0.2">
      <c r="A713" s="1" t="s">
        <v>97</v>
      </c>
      <c r="B713" s="8" t="s">
        <v>269</v>
      </c>
      <c r="C713" s="251" t="s">
        <v>128</v>
      </c>
      <c r="D713" s="8" t="s">
        <v>194</v>
      </c>
      <c r="E713" s="8" t="s">
        <v>289</v>
      </c>
      <c r="F713" s="251">
        <v>240</v>
      </c>
      <c r="G713" s="193">
        <v>85</v>
      </c>
      <c r="H713" s="193">
        <f t="shared" si="194"/>
        <v>0</v>
      </c>
      <c r="I713" s="294">
        <f t="shared" si="185"/>
        <v>0</v>
      </c>
    </row>
    <row r="714" spans="1:9" x14ac:dyDescent="0.2">
      <c r="A714" s="11" t="s">
        <v>393</v>
      </c>
      <c r="B714" s="8" t="s">
        <v>269</v>
      </c>
      <c r="C714" s="251" t="s">
        <v>128</v>
      </c>
      <c r="D714" s="8" t="s">
        <v>194</v>
      </c>
      <c r="E714" s="8" t="s">
        <v>289</v>
      </c>
      <c r="F714" s="251">
        <v>244</v>
      </c>
      <c r="G714" s="193">
        <v>85</v>
      </c>
      <c r="H714" s="252"/>
      <c r="I714" s="294">
        <f t="shared" si="185"/>
        <v>0</v>
      </c>
    </row>
    <row r="715" spans="1:9" ht="22.5" x14ac:dyDescent="0.2">
      <c r="A715" s="5" t="s">
        <v>441</v>
      </c>
      <c r="B715" s="8" t="s">
        <v>269</v>
      </c>
      <c r="C715" s="251" t="s">
        <v>128</v>
      </c>
      <c r="D715" s="8" t="s">
        <v>194</v>
      </c>
      <c r="E715" s="8" t="s">
        <v>410</v>
      </c>
      <c r="F715" s="251"/>
      <c r="G715" s="193">
        <v>10</v>
      </c>
      <c r="H715" s="193">
        <f t="shared" ref="G715:H717" si="195">H716</f>
        <v>0</v>
      </c>
      <c r="I715" s="294">
        <f t="shared" si="185"/>
        <v>0</v>
      </c>
    </row>
    <row r="716" spans="1:9" x14ac:dyDescent="0.2">
      <c r="A716" s="1" t="s">
        <v>376</v>
      </c>
      <c r="B716" s="8" t="s">
        <v>269</v>
      </c>
      <c r="C716" s="251" t="s">
        <v>128</v>
      </c>
      <c r="D716" s="8" t="s">
        <v>194</v>
      </c>
      <c r="E716" s="8" t="s">
        <v>410</v>
      </c>
      <c r="F716" s="251">
        <v>200</v>
      </c>
      <c r="G716" s="193">
        <v>10</v>
      </c>
      <c r="H716" s="193">
        <f t="shared" si="195"/>
        <v>0</v>
      </c>
      <c r="I716" s="294">
        <f t="shared" si="185"/>
        <v>0</v>
      </c>
    </row>
    <row r="717" spans="1:9" ht="22.5" x14ac:dyDescent="0.2">
      <c r="A717" s="1" t="s">
        <v>97</v>
      </c>
      <c r="B717" s="8" t="s">
        <v>269</v>
      </c>
      <c r="C717" s="251" t="s">
        <v>128</v>
      </c>
      <c r="D717" s="8" t="s">
        <v>194</v>
      </c>
      <c r="E717" s="8" t="s">
        <v>410</v>
      </c>
      <c r="F717" s="251">
        <v>240</v>
      </c>
      <c r="G717" s="193">
        <v>10</v>
      </c>
      <c r="H717" s="193">
        <f t="shared" si="195"/>
        <v>0</v>
      </c>
      <c r="I717" s="294">
        <f t="shared" si="185"/>
        <v>0</v>
      </c>
    </row>
    <row r="718" spans="1:9" x14ac:dyDescent="0.2">
      <c r="A718" s="11" t="s">
        <v>393</v>
      </c>
      <c r="B718" s="8" t="s">
        <v>269</v>
      </c>
      <c r="C718" s="251" t="s">
        <v>128</v>
      </c>
      <c r="D718" s="8" t="s">
        <v>194</v>
      </c>
      <c r="E718" s="8" t="s">
        <v>410</v>
      </c>
      <c r="F718" s="251">
        <v>244</v>
      </c>
      <c r="G718" s="193">
        <v>10</v>
      </c>
      <c r="H718" s="252"/>
      <c r="I718" s="294">
        <f t="shared" si="185"/>
        <v>0</v>
      </c>
    </row>
    <row r="719" spans="1:9" ht="22.5" x14ac:dyDescent="0.2">
      <c r="A719" s="33" t="s">
        <v>290</v>
      </c>
      <c r="B719" s="249" t="s">
        <v>269</v>
      </c>
      <c r="C719" s="250" t="s">
        <v>128</v>
      </c>
      <c r="D719" s="249" t="s">
        <v>254</v>
      </c>
      <c r="E719" s="249" t="s">
        <v>123</v>
      </c>
      <c r="F719" s="250" t="s">
        <v>124</v>
      </c>
      <c r="G719" s="192">
        <v>885</v>
      </c>
      <c r="H719" s="192">
        <f>H720+H732</f>
        <v>0</v>
      </c>
      <c r="I719" s="294">
        <f t="shared" si="185"/>
        <v>0</v>
      </c>
    </row>
    <row r="720" spans="1:9" ht="21" x14ac:dyDescent="0.2">
      <c r="A720" s="3" t="s">
        <v>568</v>
      </c>
      <c r="B720" s="247" t="s">
        <v>269</v>
      </c>
      <c r="C720" s="255" t="s">
        <v>128</v>
      </c>
      <c r="D720" s="247" t="s">
        <v>254</v>
      </c>
      <c r="E720" s="247" t="s">
        <v>291</v>
      </c>
      <c r="F720" s="255" t="s">
        <v>124</v>
      </c>
      <c r="G720" s="194">
        <v>885</v>
      </c>
      <c r="H720" s="194">
        <f t="shared" ref="G720:H720" si="196">H725+H721</f>
        <v>0</v>
      </c>
      <c r="I720" s="294">
        <f t="shared" si="185"/>
        <v>0</v>
      </c>
    </row>
    <row r="721" spans="1:9" ht="22.5" x14ac:dyDescent="0.2">
      <c r="A721" s="1" t="s">
        <v>292</v>
      </c>
      <c r="B721" s="8" t="s">
        <v>269</v>
      </c>
      <c r="C721" s="251" t="s">
        <v>128</v>
      </c>
      <c r="D721" s="251" t="s">
        <v>254</v>
      </c>
      <c r="E721" s="8" t="s">
        <v>293</v>
      </c>
      <c r="F721" s="251" t="s">
        <v>124</v>
      </c>
      <c r="G721" s="193">
        <v>50</v>
      </c>
      <c r="H721" s="193">
        <f t="shared" ref="G721:H723" si="197">+H722</f>
        <v>0</v>
      </c>
      <c r="I721" s="294">
        <f t="shared" si="185"/>
        <v>0</v>
      </c>
    </row>
    <row r="722" spans="1:9" x14ac:dyDescent="0.2">
      <c r="A722" s="1" t="s">
        <v>376</v>
      </c>
      <c r="B722" s="8" t="s">
        <v>269</v>
      </c>
      <c r="C722" s="251" t="s">
        <v>128</v>
      </c>
      <c r="D722" s="251" t="s">
        <v>254</v>
      </c>
      <c r="E722" s="8" t="s">
        <v>293</v>
      </c>
      <c r="F722" s="251" t="s">
        <v>96</v>
      </c>
      <c r="G722" s="193">
        <v>50</v>
      </c>
      <c r="H722" s="193">
        <f t="shared" si="197"/>
        <v>0</v>
      </c>
      <c r="I722" s="294">
        <f t="shared" si="185"/>
        <v>0</v>
      </c>
    </row>
    <row r="723" spans="1:9" ht="22.5" x14ac:dyDescent="0.2">
      <c r="A723" s="1" t="s">
        <v>97</v>
      </c>
      <c r="B723" s="8" t="s">
        <v>269</v>
      </c>
      <c r="C723" s="251" t="s">
        <v>128</v>
      </c>
      <c r="D723" s="251" t="s">
        <v>254</v>
      </c>
      <c r="E723" s="8" t="s">
        <v>293</v>
      </c>
      <c r="F723" s="251" t="s">
        <v>98</v>
      </c>
      <c r="G723" s="193">
        <v>50</v>
      </c>
      <c r="H723" s="193">
        <f t="shared" si="197"/>
        <v>0</v>
      </c>
      <c r="I723" s="294">
        <f t="shared" si="185"/>
        <v>0</v>
      </c>
    </row>
    <row r="724" spans="1:9" x14ac:dyDescent="0.2">
      <c r="A724" s="11" t="s">
        <v>393</v>
      </c>
      <c r="B724" s="8" t="s">
        <v>269</v>
      </c>
      <c r="C724" s="251" t="s">
        <v>128</v>
      </c>
      <c r="D724" s="251" t="s">
        <v>254</v>
      </c>
      <c r="E724" s="8" t="s">
        <v>293</v>
      </c>
      <c r="F724" s="251" t="s">
        <v>100</v>
      </c>
      <c r="G724" s="193">
        <v>50</v>
      </c>
      <c r="H724" s="252"/>
      <c r="I724" s="294">
        <f t="shared" si="185"/>
        <v>0</v>
      </c>
    </row>
    <row r="725" spans="1:9" ht="22.5" x14ac:dyDescent="0.2">
      <c r="A725" s="5" t="s">
        <v>523</v>
      </c>
      <c r="B725" s="8" t="s">
        <v>269</v>
      </c>
      <c r="C725" s="251" t="s">
        <v>128</v>
      </c>
      <c r="D725" s="251" t="s">
        <v>254</v>
      </c>
      <c r="E725" s="8" t="s">
        <v>522</v>
      </c>
      <c r="F725" s="251" t="s">
        <v>124</v>
      </c>
      <c r="G725" s="193">
        <v>835</v>
      </c>
      <c r="H725" s="193">
        <f>+H726</f>
        <v>0</v>
      </c>
      <c r="I725" s="294">
        <f t="shared" si="185"/>
        <v>0</v>
      </c>
    </row>
    <row r="726" spans="1:9" x14ac:dyDescent="0.2">
      <c r="A726" s="1" t="s">
        <v>376</v>
      </c>
      <c r="B726" s="8" t="s">
        <v>269</v>
      </c>
      <c r="C726" s="251" t="s">
        <v>128</v>
      </c>
      <c r="D726" s="251" t="s">
        <v>254</v>
      </c>
      <c r="E726" s="8" t="s">
        <v>522</v>
      </c>
      <c r="F726" s="251" t="s">
        <v>96</v>
      </c>
      <c r="G726" s="193">
        <v>775</v>
      </c>
      <c r="H726" s="193">
        <f>+H727</f>
        <v>0</v>
      </c>
      <c r="I726" s="294">
        <f t="shared" si="185"/>
        <v>0</v>
      </c>
    </row>
    <row r="727" spans="1:9" ht="22.5" x14ac:dyDescent="0.2">
      <c r="A727" s="1" t="s">
        <v>97</v>
      </c>
      <c r="B727" s="8" t="s">
        <v>269</v>
      </c>
      <c r="C727" s="251" t="s">
        <v>128</v>
      </c>
      <c r="D727" s="251" t="s">
        <v>254</v>
      </c>
      <c r="E727" s="8" t="s">
        <v>522</v>
      </c>
      <c r="F727" s="251" t="s">
        <v>98</v>
      </c>
      <c r="G727" s="193">
        <v>775</v>
      </c>
      <c r="H727" s="193">
        <f>H728+H729</f>
        <v>0</v>
      </c>
      <c r="I727" s="294">
        <f t="shared" si="185"/>
        <v>0</v>
      </c>
    </row>
    <row r="728" spans="1:9" x14ac:dyDescent="0.2">
      <c r="A728" s="1" t="s">
        <v>111</v>
      </c>
      <c r="B728" s="8" t="s">
        <v>269</v>
      </c>
      <c r="C728" s="251" t="s">
        <v>128</v>
      </c>
      <c r="D728" s="251" t="s">
        <v>254</v>
      </c>
      <c r="E728" s="8" t="s">
        <v>522</v>
      </c>
      <c r="F728" s="251">
        <v>242</v>
      </c>
      <c r="G728" s="193">
        <v>480</v>
      </c>
      <c r="H728" s="252"/>
      <c r="I728" s="294">
        <f t="shared" si="185"/>
        <v>0</v>
      </c>
    </row>
    <row r="729" spans="1:9" x14ac:dyDescent="0.2">
      <c r="A729" s="11" t="s">
        <v>393</v>
      </c>
      <c r="B729" s="8" t="s">
        <v>269</v>
      </c>
      <c r="C729" s="251" t="s">
        <v>128</v>
      </c>
      <c r="D729" s="251" t="s">
        <v>254</v>
      </c>
      <c r="E729" s="8" t="s">
        <v>522</v>
      </c>
      <c r="F729" s="251" t="s">
        <v>100</v>
      </c>
      <c r="G729" s="193">
        <v>295</v>
      </c>
      <c r="H729" s="252"/>
      <c r="I729" s="294">
        <f t="shared" si="185"/>
        <v>0</v>
      </c>
    </row>
    <row r="730" spans="1:9" x14ac:dyDescent="0.2">
      <c r="A730" s="1" t="s">
        <v>376</v>
      </c>
      <c r="B730" s="8" t="s">
        <v>269</v>
      </c>
      <c r="C730" s="251" t="s">
        <v>128</v>
      </c>
      <c r="D730" s="251" t="s">
        <v>254</v>
      </c>
      <c r="E730" s="8" t="s">
        <v>522</v>
      </c>
      <c r="F730" s="251">
        <v>300</v>
      </c>
      <c r="G730" s="193">
        <v>60</v>
      </c>
      <c r="H730" s="252"/>
      <c r="I730" s="294"/>
    </row>
    <row r="731" spans="1:9" x14ac:dyDescent="0.2">
      <c r="A731" s="11" t="s">
        <v>204</v>
      </c>
      <c r="B731" s="8" t="s">
        <v>269</v>
      </c>
      <c r="C731" s="251" t="s">
        <v>128</v>
      </c>
      <c r="D731" s="251" t="s">
        <v>254</v>
      </c>
      <c r="E731" s="8" t="s">
        <v>522</v>
      </c>
      <c r="F731" s="251">
        <v>350</v>
      </c>
      <c r="G731" s="193">
        <v>60</v>
      </c>
      <c r="H731" s="252"/>
      <c r="I731" s="294"/>
    </row>
    <row r="732" spans="1:9" x14ac:dyDescent="0.2">
      <c r="A732" s="11" t="s">
        <v>387</v>
      </c>
      <c r="B732" s="8" t="s">
        <v>269</v>
      </c>
      <c r="C732" s="251" t="s">
        <v>128</v>
      </c>
      <c r="D732" s="251" t="s">
        <v>254</v>
      </c>
      <c r="E732" s="8" t="s">
        <v>386</v>
      </c>
      <c r="F732" s="251"/>
      <c r="G732" s="193">
        <v>0</v>
      </c>
      <c r="H732" s="193">
        <f t="shared" ref="G732:H734" si="198">H733</f>
        <v>0</v>
      </c>
      <c r="I732" s="294" t="e">
        <f t="shared" si="185"/>
        <v>#DIV/0!</v>
      </c>
    </row>
    <row r="733" spans="1:9" x14ac:dyDescent="0.2">
      <c r="A733" s="1" t="s">
        <v>376</v>
      </c>
      <c r="B733" s="8" t="s">
        <v>269</v>
      </c>
      <c r="C733" s="251" t="s">
        <v>128</v>
      </c>
      <c r="D733" s="251" t="s">
        <v>254</v>
      </c>
      <c r="E733" s="8" t="s">
        <v>386</v>
      </c>
      <c r="F733" s="251">
        <v>300</v>
      </c>
      <c r="G733" s="193">
        <v>0</v>
      </c>
      <c r="H733" s="193">
        <f t="shared" si="198"/>
        <v>0</v>
      </c>
      <c r="I733" s="294" t="e">
        <f t="shared" si="185"/>
        <v>#DIV/0!</v>
      </c>
    </row>
    <row r="734" spans="1:9" ht="22.5" x14ac:dyDescent="0.2">
      <c r="A734" s="1" t="s">
        <v>97</v>
      </c>
      <c r="B734" s="8" t="s">
        <v>269</v>
      </c>
      <c r="C734" s="251" t="s">
        <v>128</v>
      </c>
      <c r="D734" s="251" t="s">
        <v>254</v>
      </c>
      <c r="E734" s="8" t="s">
        <v>386</v>
      </c>
      <c r="F734" s="251">
        <v>320</v>
      </c>
      <c r="G734" s="193">
        <v>0</v>
      </c>
      <c r="H734" s="193">
        <f t="shared" si="198"/>
        <v>0</v>
      </c>
      <c r="I734" s="294" t="e">
        <f t="shared" si="185"/>
        <v>#DIV/0!</v>
      </c>
    </row>
    <row r="735" spans="1:9" x14ac:dyDescent="0.2">
      <c r="A735" s="11" t="s">
        <v>393</v>
      </c>
      <c r="B735" s="8" t="s">
        <v>269</v>
      </c>
      <c r="C735" s="251" t="s">
        <v>128</v>
      </c>
      <c r="D735" s="251" t="s">
        <v>254</v>
      </c>
      <c r="E735" s="8" t="s">
        <v>386</v>
      </c>
      <c r="F735" s="251">
        <v>321</v>
      </c>
      <c r="G735" s="193"/>
      <c r="H735" s="272"/>
      <c r="I735" s="294" t="e">
        <f t="shared" si="185"/>
        <v>#DIV/0!</v>
      </c>
    </row>
    <row r="736" spans="1:9" x14ac:dyDescent="0.2">
      <c r="A736" s="3" t="s">
        <v>294</v>
      </c>
      <c r="B736" s="247" t="s">
        <v>269</v>
      </c>
      <c r="C736" s="255" t="s">
        <v>104</v>
      </c>
      <c r="D736" s="247"/>
      <c r="E736" s="247"/>
      <c r="F736" s="255"/>
      <c r="G736" s="194">
        <v>27843.5</v>
      </c>
      <c r="H736" s="194">
        <f>H743+H757+H737</f>
        <v>0</v>
      </c>
      <c r="I736" s="294">
        <f t="shared" si="185"/>
        <v>0</v>
      </c>
    </row>
    <row r="737" spans="1:9" x14ac:dyDescent="0.2">
      <c r="A737" s="3" t="s">
        <v>613</v>
      </c>
      <c r="B737" s="247" t="s">
        <v>269</v>
      </c>
      <c r="C737" s="247" t="s">
        <v>104</v>
      </c>
      <c r="D737" s="247" t="s">
        <v>214</v>
      </c>
      <c r="E737" s="247"/>
      <c r="F737" s="255"/>
      <c r="G737" s="194">
        <v>12216.5</v>
      </c>
      <c r="H737" s="194">
        <f>H738</f>
        <v>0</v>
      </c>
      <c r="I737" s="294">
        <f t="shared" si="185"/>
        <v>0</v>
      </c>
    </row>
    <row r="738" spans="1:9" ht="21" x14ac:dyDescent="0.2">
      <c r="A738" s="3" t="s">
        <v>825</v>
      </c>
      <c r="B738" s="247" t="s">
        <v>269</v>
      </c>
      <c r="C738" s="255" t="s">
        <v>104</v>
      </c>
      <c r="D738" s="247" t="s">
        <v>214</v>
      </c>
      <c r="E738" s="247" t="s">
        <v>304</v>
      </c>
      <c r="F738" s="255"/>
      <c r="G738" s="194">
        <v>12216.5</v>
      </c>
      <c r="H738" s="194">
        <f>H739</f>
        <v>0</v>
      </c>
      <c r="I738" s="294">
        <f t="shared" si="185"/>
        <v>0</v>
      </c>
    </row>
    <row r="739" spans="1:9" ht="22.5" x14ac:dyDescent="0.2">
      <c r="A739" s="5" t="s">
        <v>614</v>
      </c>
      <c r="B739" s="8" t="s">
        <v>269</v>
      </c>
      <c r="C739" s="251" t="s">
        <v>104</v>
      </c>
      <c r="D739" s="8" t="s">
        <v>214</v>
      </c>
      <c r="E739" s="8" t="s">
        <v>826</v>
      </c>
      <c r="F739" s="255"/>
      <c r="G739" s="193">
        <v>12216.5</v>
      </c>
      <c r="H739" s="193">
        <f t="shared" ref="G739:H741" si="199">H740</f>
        <v>0</v>
      </c>
      <c r="I739" s="294">
        <f t="shared" si="185"/>
        <v>0</v>
      </c>
    </row>
    <row r="740" spans="1:9" x14ac:dyDescent="0.2">
      <c r="A740" s="1" t="s">
        <v>376</v>
      </c>
      <c r="B740" s="8" t="s">
        <v>269</v>
      </c>
      <c r="C740" s="251" t="s">
        <v>104</v>
      </c>
      <c r="D740" s="8" t="s">
        <v>214</v>
      </c>
      <c r="E740" s="8" t="s">
        <v>826</v>
      </c>
      <c r="F740" s="251">
        <v>200</v>
      </c>
      <c r="G740" s="193">
        <v>12216.5</v>
      </c>
      <c r="H740" s="193">
        <f t="shared" si="199"/>
        <v>0</v>
      </c>
      <c r="I740" s="294">
        <f t="shared" si="185"/>
        <v>0</v>
      </c>
    </row>
    <row r="741" spans="1:9" ht="22.5" x14ac:dyDescent="0.2">
      <c r="A741" s="1" t="s">
        <v>97</v>
      </c>
      <c r="B741" s="8" t="s">
        <v>269</v>
      </c>
      <c r="C741" s="251" t="s">
        <v>104</v>
      </c>
      <c r="D741" s="8" t="s">
        <v>214</v>
      </c>
      <c r="E741" s="8" t="s">
        <v>826</v>
      </c>
      <c r="F741" s="251">
        <v>240</v>
      </c>
      <c r="G741" s="193">
        <v>12216.5</v>
      </c>
      <c r="H741" s="193">
        <f t="shared" si="199"/>
        <v>0</v>
      </c>
      <c r="I741" s="294">
        <f t="shared" si="185"/>
        <v>0</v>
      </c>
    </row>
    <row r="742" spans="1:9" x14ac:dyDescent="0.2">
      <c r="A742" s="11" t="s">
        <v>393</v>
      </c>
      <c r="B742" s="8" t="s">
        <v>269</v>
      </c>
      <c r="C742" s="251" t="s">
        <v>104</v>
      </c>
      <c r="D742" s="8" t="s">
        <v>214</v>
      </c>
      <c r="E742" s="8" t="s">
        <v>826</v>
      </c>
      <c r="F742" s="251">
        <v>244</v>
      </c>
      <c r="G742" s="193">
        <v>12216.5</v>
      </c>
      <c r="H742" s="252"/>
      <c r="I742" s="294">
        <f t="shared" si="185"/>
        <v>0</v>
      </c>
    </row>
    <row r="743" spans="1:9" x14ac:dyDescent="0.2">
      <c r="A743" s="39" t="s">
        <v>295</v>
      </c>
      <c r="B743" s="249" t="s">
        <v>269</v>
      </c>
      <c r="C743" s="249" t="s">
        <v>104</v>
      </c>
      <c r="D743" s="249" t="s">
        <v>194</v>
      </c>
      <c r="E743" s="249"/>
      <c r="F743" s="250"/>
      <c r="G743" s="192">
        <v>8450</v>
      </c>
      <c r="H743" s="192">
        <f t="shared" ref="G743:H743" si="200">H744</f>
        <v>0</v>
      </c>
      <c r="I743" s="294">
        <f t="shared" si="185"/>
        <v>0</v>
      </c>
    </row>
    <row r="744" spans="1:9" ht="31.5" x14ac:dyDescent="0.2">
      <c r="A744" s="3" t="s">
        <v>821</v>
      </c>
      <c r="B744" s="247" t="s">
        <v>269</v>
      </c>
      <c r="C744" s="247" t="s">
        <v>104</v>
      </c>
      <c r="D744" s="247" t="s">
        <v>194</v>
      </c>
      <c r="E744" s="247" t="s">
        <v>402</v>
      </c>
      <c r="F744" s="255"/>
      <c r="G744" s="194">
        <v>8450</v>
      </c>
      <c r="H744" s="194">
        <f>H745+H749+H753</f>
        <v>0</v>
      </c>
      <c r="I744" s="294">
        <f t="shared" si="185"/>
        <v>0</v>
      </c>
    </row>
    <row r="745" spans="1:9" ht="90" x14ac:dyDescent="0.2">
      <c r="A745" s="5" t="s">
        <v>296</v>
      </c>
      <c r="B745" s="8" t="s">
        <v>269</v>
      </c>
      <c r="C745" s="8" t="s">
        <v>104</v>
      </c>
      <c r="D745" s="8" t="s">
        <v>194</v>
      </c>
      <c r="E745" s="8" t="s">
        <v>524</v>
      </c>
      <c r="F745" s="251"/>
      <c r="G745" s="193">
        <v>2677</v>
      </c>
      <c r="H745" s="193">
        <f t="shared" ref="G745:H751" si="201">H746</f>
        <v>0</v>
      </c>
      <c r="I745" s="294">
        <f t="shared" si="185"/>
        <v>0</v>
      </c>
    </row>
    <row r="746" spans="1:9" x14ac:dyDescent="0.2">
      <c r="A746" s="1" t="s">
        <v>376</v>
      </c>
      <c r="B746" s="8" t="s">
        <v>269</v>
      </c>
      <c r="C746" s="8" t="s">
        <v>104</v>
      </c>
      <c r="D746" s="8" t="s">
        <v>194</v>
      </c>
      <c r="E746" s="8" t="s">
        <v>524</v>
      </c>
      <c r="F746" s="251" t="s">
        <v>96</v>
      </c>
      <c r="G746" s="193">
        <v>2677</v>
      </c>
      <c r="H746" s="193">
        <f t="shared" si="201"/>
        <v>0</v>
      </c>
      <c r="I746" s="294">
        <f t="shared" si="185"/>
        <v>0</v>
      </c>
    </row>
    <row r="747" spans="1:9" ht="22.5" x14ac:dyDescent="0.2">
      <c r="A747" s="1" t="s">
        <v>97</v>
      </c>
      <c r="B747" s="8" t="s">
        <v>269</v>
      </c>
      <c r="C747" s="8" t="s">
        <v>104</v>
      </c>
      <c r="D747" s="8" t="s">
        <v>194</v>
      </c>
      <c r="E747" s="8" t="s">
        <v>524</v>
      </c>
      <c r="F747" s="251" t="s">
        <v>98</v>
      </c>
      <c r="G747" s="193">
        <v>2677</v>
      </c>
      <c r="H747" s="193">
        <f t="shared" si="201"/>
        <v>0</v>
      </c>
      <c r="I747" s="294">
        <f t="shared" si="185"/>
        <v>0</v>
      </c>
    </row>
    <row r="748" spans="1:9" x14ac:dyDescent="0.2">
      <c r="A748" s="11" t="s">
        <v>393</v>
      </c>
      <c r="B748" s="8" t="s">
        <v>269</v>
      </c>
      <c r="C748" s="8" t="s">
        <v>104</v>
      </c>
      <c r="D748" s="8" t="s">
        <v>194</v>
      </c>
      <c r="E748" s="8" t="s">
        <v>524</v>
      </c>
      <c r="F748" s="251" t="s">
        <v>100</v>
      </c>
      <c r="G748" s="193">
        <v>2677</v>
      </c>
      <c r="H748" s="252"/>
      <c r="I748" s="294">
        <f t="shared" si="185"/>
        <v>0</v>
      </c>
    </row>
    <row r="749" spans="1:9" ht="101.25" x14ac:dyDescent="0.2">
      <c r="A749" s="5" t="s">
        <v>789</v>
      </c>
      <c r="B749" s="8" t="s">
        <v>269</v>
      </c>
      <c r="C749" s="8" t="s">
        <v>104</v>
      </c>
      <c r="D749" s="8" t="s">
        <v>194</v>
      </c>
      <c r="E749" s="8" t="s">
        <v>790</v>
      </c>
      <c r="F749" s="251"/>
      <c r="G749" s="193">
        <v>5773</v>
      </c>
      <c r="H749" s="193">
        <f t="shared" si="201"/>
        <v>0</v>
      </c>
      <c r="I749" s="294">
        <f t="shared" si="185"/>
        <v>0</v>
      </c>
    </row>
    <row r="750" spans="1:9" x14ac:dyDescent="0.2">
      <c r="A750" s="1" t="s">
        <v>376</v>
      </c>
      <c r="B750" s="8" t="s">
        <v>269</v>
      </c>
      <c r="C750" s="8" t="s">
        <v>104</v>
      </c>
      <c r="D750" s="8" t="s">
        <v>194</v>
      </c>
      <c r="E750" s="8" t="s">
        <v>790</v>
      </c>
      <c r="F750" s="251" t="s">
        <v>96</v>
      </c>
      <c r="G750" s="193">
        <v>5773</v>
      </c>
      <c r="H750" s="193">
        <f t="shared" si="201"/>
        <v>0</v>
      </c>
      <c r="I750" s="294">
        <f t="shared" si="185"/>
        <v>0</v>
      </c>
    </row>
    <row r="751" spans="1:9" ht="22.5" x14ac:dyDescent="0.2">
      <c r="A751" s="1" t="s">
        <v>97</v>
      </c>
      <c r="B751" s="8" t="s">
        <v>269</v>
      </c>
      <c r="C751" s="8" t="s">
        <v>104</v>
      </c>
      <c r="D751" s="8" t="s">
        <v>194</v>
      </c>
      <c r="E751" s="8" t="s">
        <v>790</v>
      </c>
      <c r="F751" s="251" t="s">
        <v>98</v>
      </c>
      <c r="G751" s="193">
        <v>5773</v>
      </c>
      <c r="H751" s="193">
        <f t="shared" si="201"/>
        <v>0</v>
      </c>
      <c r="I751" s="294">
        <f t="shared" si="185"/>
        <v>0</v>
      </c>
    </row>
    <row r="752" spans="1:9" x14ac:dyDescent="0.2">
      <c r="A752" s="11" t="s">
        <v>393</v>
      </c>
      <c r="B752" s="8" t="s">
        <v>269</v>
      </c>
      <c r="C752" s="8" t="s">
        <v>104</v>
      </c>
      <c r="D752" s="8" t="s">
        <v>194</v>
      </c>
      <c r="E752" s="8" t="s">
        <v>790</v>
      </c>
      <c r="F752" s="251" t="s">
        <v>100</v>
      </c>
      <c r="G752" s="193">
        <v>5773</v>
      </c>
      <c r="H752" s="252"/>
      <c r="I752" s="294">
        <f t="shared" si="185"/>
        <v>0</v>
      </c>
    </row>
    <row r="753" spans="1:9" ht="22.5" x14ac:dyDescent="0.2">
      <c r="A753" s="11" t="s">
        <v>702</v>
      </c>
      <c r="B753" s="8" t="s">
        <v>269</v>
      </c>
      <c r="C753" s="8" t="s">
        <v>104</v>
      </c>
      <c r="D753" s="8" t="s">
        <v>194</v>
      </c>
      <c r="E753" s="8" t="s">
        <v>701</v>
      </c>
      <c r="F753" s="251"/>
      <c r="G753" s="193">
        <v>0</v>
      </c>
      <c r="H753" s="193">
        <f t="shared" ref="G753:H755" si="202">H754</f>
        <v>0</v>
      </c>
      <c r="I753" s="294" t="e">
        <f t="shared" si="185"/>
        <v>#DIV/0!</v>
      </c>
    </row>
    <row r="754" spans="1:9" x14ac:dyDescent="0.2">
      <c r="A754" s="1" t="s">
        <v>376</v>
      </c>
      <c r="B754" s="8" t="s">
        <v>269</v>
      </c>
      <c r="C754" s="8" t="s">
        <v>104</v>
      </c>
      <c r="D754" s="8" t="s">
        <v>194</v>
      </c>
      <c r="E754" s="8" t="s">
        <v>701</v>
      </c>
      <c r="F754" s="251" t="s">
        <v>96</v>
      </c>
      <c r="G754" s="193">
        <v>0</v>
      </c>
      <c r="H754" s="193">
        <f t="shared" si="202"/>
        <v>0</v>
      </c>
      <c r="I754" s="294" t="e">
        <f t="shared" si="185"/>
        <v>#DIV/0!</v>
      </c>
    </row>
    <row r="755" spans="1:9" ht="22.5" x14ac:dyDescent="0.2">
      <c r="A755" s="1" t="s">
        <v>97</v>
      </c>
      <c r="B755" s="8" t="s">
        <v>269</v>
      </c>
      <c r="C755" s="8" t="s">
        <v>104</v>
      </c>
      <c r="D755" s="8" t="s">
        <v>194</v>
      </c>
      <c r="E755" s="8" t="s">
        <v>701</v>
      </c>
      <c r="F755" s="251" t="s">
        <v>98</v>
      </c>
      <c r="G755" s="193">
        <v>0</v>
      </c>
      <c r="H755" s="193">
        <f t="shared" si="202"/>
        <v>0</v>
      </c>
      <c r="I755" s="294" t="e">
        <f t="shared" si="185"/>
        <v>#DIV/0!</v>
      </c>
    </row>
    <row r="756" spans="1:9" x14ac:dyDescent="0.2">
      <c r="A756" s="11" t="s">
        <v>393</v>
      </c>
      <c r="B756" s="8" t="s">
        <v>269</v>
      </c>
      <c r="C756" s="8" t="s">
        <v>104</v>
      </c>
      <c r="D756" s="8" t="s">
        <v>194</v>
      </c>
      <c r="E756" s="8" t="s">
        <v>701</v>
      </c>
      <c r="F756" s="251" t="s">
        <v>100</v>
      </c>
      <c r="G756" s="193"/>
      <c r="H756" s="252"/>
      <c r="I756" s="294" t="e">
        <f t="shared" si="185"/>
        <v>#DIV/0!</v>
      </c>
    </row>
    <row r="757" spans="1:9" x14ac:dyDescent="0.2">
      <c r="A757" s="33" t="s">
        <v>223</v>
      </c>
      <c r="B757" s="249" t="s">
        <v>269</v>
      </c>
      <c r="C757" s="250" t="s">
        <v>104</v>
      </c>
      <c r="D757" s="249" t="s">
        <v>224</v>
      </c>
      <c r="E757" s="249"/>
      <c r="F757" s="250" t="s">
        <v>124</v>
      </c>
      <c r="G757" s="192">
        <v>7177</v>
      </c>
      <c r="H757" s="192">
        <f>H758+H785+H801+H806</f>
        <v>0</v>
      </c>
      <c r="I757" s="294">
        <f t="shared" si="185"/>
        <v>0</v>
      </c>
    </row>
    <row r="758" spans="1:9" ht="21" x14ac:dyDescent="0.2">
      <c r="A758" s="37" t="s">
        <v>827</v>
      </c>
      <c r="B758" s="247" t="s">
        <v>269</v>
      </c>
      <c r="C758" s="247" t="s">
        <v>104</v>
      </c>
      <c r="D758" s="247" t="s">
        <v>224</v>
      </c>
      <c r="E758" s="247" t="s">
        <v>297</v>
      </c>
      <c r="F758" s="255" t="s">
        <v>124</v>
      </c>
      <c r="G758" s="194">
        <v>1500</v>
      </c>
      <c r="H758" s="194">
        <f t="shared" ref="G758:H758" si="203">H759+H764</f>
        <v>0</v>
      </c>
      <c r="I758" s="294">
        <f t="shared" si="185"/>
        <v>0</v>
      </c>
    </row>
    <row r="759" spans="1:9" ht="22.5" x14ac:dyDescent="0.2">
      <c r="A759" s="5" t="s">
        <v>298</v>
      </c>
      <c r="B759" s="8" t="s">
        <v>269</v>
      </c>
      <c r="C759" s="8" t="s">
        <v>104</v>
      </c>
      <c r="D759" s="8" t="s">
        <v>224</v>
      </c>
      <c r="E759" s="8" t="s">
        <v>299</v>
      </c>
      <c r="F759" s="251"/>
      <c r="G759" s="193">
        <v>140</v>
      </c>
      <c r="H759" s="193">
        <f t="shared" ref="G759:H762" si="204">H760</f>
        <v>0</v>
      </c>
      <c r="I759" s="294">
        <f t="shared" ref="I759:I830" si="205">H759/G759*1</f>
        <v>0</v>
      </c>
    </row>
    <row r="760" spans="1:9" x14ac:dyDescent="0.2">
      <c r="A760" s="5" t="s">
        <v>444</v>
      </c>
      <c r="B760" s="8" t="s">
        <v>269</v>
      </c>
      <c r="C760" s="8" t="s">
        <v>104</v>
      </c>
      <c r="D760" s="8" t="s">
        <v>224</v>
      </c>
      <c r="E760" s="8" t="s">
        <v>411</v>
      </c>
      <c r="F760" s="251"/>
      <c r="G760" s="193">
        <v>140</v>
      </c>
      <c r="H760" s="193">
        <f t="shared" si="204"/>
        <v>0</v>
      </c>
      <c r="I760" s="294">
        <f t="shared" si="205"/>
        <v>0</v>
      </c>
    </row>
    <row r="761" spans="1:9" x14ac:dyDescent="0.2">
      <c r="A761" s="1" t="s">
        <v>376</v>
      </c>
      <c r="B761" s="8" t="s">
        <v>269</v>
      </c>
      <c r="C761" s="8" t="s">
        <v>104</v>
      </c>
      <c r="D761" s="8" t="s">
        <v>224</v>
      </c>
      <c r="E761" s="8" t="s">
        <v>411</v>
      </c>
      <c r="F761" s="251" t="s">
        <v>96</v>
      </c>
      <c r="G761" s="193">
        <v>140</v>
      </c>
      <c r="H761" s="193">
        <f t="shared" si="204"/>
        <v>0</v>
      </c>
      <c r="I761" s="294">
        <f t="shared" si="205"/>
        <v>0</v>
      </c>
    </row>
    <row r="762" spans="1:9" ht="22.5" x14ac:dyDescent="0.2">
      <c r="A762" s="1" t="s">
        <v>97</v>
      </c>
      <c r="B762" s="8" t="s">
        <v>269</v>
      </c>
      <c r="C762" s="8" t="s">
        <v>104</v>
      </c>
      <c r="D762" s="8" t="s">
        <v>224</v>
      </c>
      <c r="E762" s="8" t="s">
        <v>411</v>
      </c>
      <c r="F762" s="251" t="s">
        <v>98</v>
      </c>
      <c r="G762" s="193">
        <v>140</v>
      </c>
      <c r="H762" s="193">
        <f t="shared" si="204"/>
        <v>0</v>
      </c>
      <c r="I762" s="294">
        <f t="shared" si="205"/>
        <v>0</v>
      </c>
    </row>
    <row r="763" spans="1:9" x14ac:dyDescent="0.2">
      <c r="A763" s="11" t="s">
        <v>393</v>
      </c>
      <c r="B763" s="8" t="s">
        <v>269</v>
      </c>
      <c r="C763" s="8" t="s">
        <v>104</v>
      </c>
      <c r="D763" s="8" t="s">
        <v>224</v>
      </c>
      <c r="E763" s="8" t="s">
        <v>411</v>
      </c>
      <c r="F763" s="251" t="s">
        <v>100</v>
      </c>
      <c r="G763" s="193">
        <v>140</v>
      </c>
      <c r="H763" s="252"/>
      <c r="I763" s="294">
        <f t="shared" si="205"/>
        <v>0</v>
      </c>
    </row>
    <row r="764" spans="1:9" ht="22.5" x14ac:dyDescent="0.2">
      <c r="A764" s="5" t="s">
        <v>300</v>
      </c>
      <c r="B764" s="8" t="s">
        <v>269</v>
      </c>
      <c r="C764" s="8" t="s">
        <v>104</v>
      </c>
      <c r="D764" s="8" t="s">
        <v>224</v>
      </c>
      <c r="E764" s="8" t="s">
        <v>301</v>
      </c>
      <c r="F764" s="251"/>
      <c r="G764" s="193">
        <v>1360</v>
      </c>
      <c r="H764" s="193">
        <f>H769+H776+H780+H765</f>
        <v>0</v>
      </c>
      <c r="I764" s="294">
        <f t="shared" si="205"/>
        <v>0</v>
      </c>
    </row>
    <row r="765" spans="1:9" s="181" customFormat="1" ht="22.5" x14ac:dyDescent="0.2">
      <c r="A765" s="5" t="s">
        <v>541</v>
      </c>
      <c r="B765" s="8" t="s">
        <v>269</v>
      </c>
      <c r="C765" s="8" t="s">
        <v>104</v>
      </c>
      <c r="D765" s="8" t="s">
        <v>224</v>
      </c>
      <c r="E765" s="8" t="s">
        <v>540</v>
      </c>
      <c r="F765" s="251"/>
      <c r="G765" s="193">
        <v>150</v>
      </c>
      <c r="H765" s="193">
        <f t="shared" ref="G765:H767" si="206">H766</f>
        <v>0</v>
      </c>
      <c r="I765" s="294">
        <f t="shared" si="205"/>
        <v>0</v>
      </c>
    </row>
    <row r="766" spans="1:9" s="181" customFormat="1" x14ac:dyDescent="0.2">
      <c r="A766" s="1" t="s">
        <v>376</v>
      </c>
      <c r="B766" s="8" t="s">
        <v>269</v>
      </c>
      <c r="C766" s="8" t="s">
        <v>104</v>
      </c>
      <c r="D766" s="8" t="s">
        <v>224</v>
      </c>
      <c r="E766" s="8" t="s">
        <v>540</v>
      </c>
      <c r="F766" s="251" t="s">
        <v>96</v>
      </c>
      <c r="G766" s="193">
        <v>150</v>
      </c>
      <c r="H766" s="193">
        <f t="shared" si="206"/>
        <v>0</v>
      </c>
      <c r="I766" s="294">
        <f t="shared" si="205"/>
        <v>0</v>
      </c>
    </row>
    <row r="767" spans="1:9" s="181" customFormat="1" ht="22.5" x14ac:dyDescent="0.2">
      <c r="A767" s="1" t="s">
        <v>97</v>
      </c>
      <c r="B767" s="8" t="s">
        <v>269</v>
      </c>
      <c r="C767" s="8" t="s">
        <v>104</v>
      </c>
      <c r="D767" s="8" t="s">
        <v>224</v>
      </c>
      <c r="E767" s="8" t="s">
        <v>540</v>
      </c>
      <c r="F767" s="251" t="s">
        <v>98</v>
      </c>
      <c r="G767" s="193">
        <v>150</v>
      </c>
      <c r="H767" s="193">
        <f t="shared" si="206"/>
        <v>0</v>
      </c>
      <c r="I767" s="294">
        <f t="shared" si="205"/>
        <v>0</v>
      </c>
    </row>
    <row r="768" spans="1:9" s="181" customFormat="1" x14ac:dyDescent="0.2">
      <c r="A768" s="11" t="s">
        <v>393</v>
      </c>
      <c r="B768" s="8" t="s">
        <v>269</v>
      </c>
      <c r="C768" s="8" t="s">
        <v>104</v>
      </c>
      <c r="D768" s="8" t="s">
        <v>224</v>
      </c>
      <c r="E768" s="8" t="s">
        <v>540</v>
      </c>
      <c r="F768" s="251" t="s">
        <v>100</v>
      </c>
      <c r="G768" s="193">
        <v>150</v>
      </c>
      <c r="H768" s="252"/>
      <c r="I768" s="294">
        <f t="shared" si="205"/>
        <v>0</v>
      </c>
    </row>
    <row r="769" spans="1:9" s="181" customFormat="1" ht="33.75" x14ac:dyDescent="0.2">
      <c r="A769" s="5" t="s">
        <v>302</v>
      </c>
      <c r="B769" s="8" t="s">
        <v>269</v>
      </c>
      <c r="C769" s="8" t="s">
        <v>104</v>
      </c>
      <c r="D769" s="8" t="s">
        <v>224</v>
      </c>
      <c r="E769" s="8" t="s">
        <v>303</v>
      </c>
      <c r="F769" s="251"/>
      <c r="G769" s="193">
        <v>1100</v>
      </c>
      <c r="H769" s="193">
        <f>H770+H773</f>
        <v>0</v>
      </c>
      <c r="I769" s="294">
        <f t="shared" si="205"/>
        <v>0</v>
      </c>
    </row>
    <row r="770" spans="1:9" s="181" customFormat="1" x14ac:dyDescent="0.2">
      <c r="A770" s="1" t="s">
        <v>376</v>
      </c>
      <c r="B770" s="8" t="s">
        <v>269</v>
      </c>
      <c r="C770" s="8" t="s">
        <v>104</v>
      </c>
      <c r="D770" s="8" t="s">
        <v>224</v>
      </c>
      <c r="E770" s="8" t="s">
        <v>303</v>
      </c>
      <c r="F770" s="251" t="s">
        <v>96</v>
      </c>
      <c r="G770" s="193">
        <v>0</v>
      </c>
      <c r="H770" s="193">
        <f>H771</f>
        <v>0</v>
      </c>
      <c r="I770" s="294" t="e">
        <f t="shared" si="205"/>
        <v>#DIV/0!</v>
      </c>
    </row>
    <row r="771" spans="1:9" ht="22.5" x14ac:dyDescent="0.2">
      <c r="A771" s="1" t="s">
        <v>97</v>
      </c>
      <c r="B771" s="8" t="s">
        <v>269</v>
      </c>
      <c r="C771" s="8" t="s">
        <v>104</v>
      </c>
      <c r="D771" s="8" t="s">
        <v>224</v>
      </c>
      <c r="E771" s="8" t="s">
        <v>303</v>
      </c>
      <c r="F771" s="251" t="s">
        <v>98</v>
      </c>
      <c r="G771" s="193">
        <v>0</v>
      </c>
      <c r="H771" s="193">
        <f>H772</f>
        <v>0</v>
      </c>
      <c r="I771" s="294" t="e">
        <f t="shared" si="205"/>
        <v>#DIV/0!</v>
      </c>
    </row>
    <row r="772" spans="1:9" x14ac:dyDescent="0.2">
      <c r="A772" s="11" t="s">
        <v>393</v>
      </c>
      <c r="B772" s="8" t="s">
        <v>269</v>
      </c>
      <c r="C772" s="8" t="s">
        <v>104</v>
      </c>
      <c r="D772" s="8" t="s">
        <v>224</v>
      </c>
      <c r="E772" s="8" t="s">
        <v>303</v>
      </c>
      <c r="F772" s="251" t="s">
        <v>100</v>
      </c>
      <c r="G772" s="193"/>
      <c r="H772" s="252"/>
      <c r="I772" s="294" t="e">
        <f t="shared" si="205"/>
        <v>#DIV/0!</v>
      </c>
    </row>
    <row r="773" spans="1:9" s="181" customFormat="1" x14ac:dyDescent="0.2">
      <c r="A773" s="5" t="s">
        <v>406</v>
      </c>
      <c r="B773" s="8" t="s">
        <v>269</v>
      </c>
      <c r="C773" s="8" t="s">
        <v>104</v>
      </c>
      <c r="D773" s="8" t="s">
        <v>224</v>
      </c>
      <c r="E773" s="8" t="s">
        <v>303</v>
      </c>
      <c r="F773" s="251">
        <v>800</v>
      </c>
      <c r="G773" s="193">
        <v>1100</v>
      </c>
      <c r="H773" s="193">
        <f t="shared" ref="G773:H774" si="207">H774</f>
        <v>0</v>
      </c>
      <c r="I773" s="294">
        <f t="shared" si="205"/>
        <v>0</v>
      </c>
    </row>
    <row r="774" spans="1:9" s="181" customFormat="1" x14ac:dyDescent="0.2">
      <c r="A774" s="5" t="s">
        <v>407</v>
      </c>
      <c r="B774" s="8" t="s">
        <v>269</v>
      </c>
      <c r="C774" s="8" t="s">
        <v>104</v>
      </c>
      <c r="D774" s="8" t="s">
        <v>224</v>
      </c>
      <c r="E774" s="8" t="s">
        <v>303</v>
      </c>
      <c r="F774" s="251">
        <v>810</v>
      </c>
      <c r="G774" s="193">
        <v>1100</v>
      </c>
      <c r="H774" s="193">
        <f t="shared" si="207"/>
        <v>0</v>
      </c>
      <c r="I774" s="294">
        <f t="shared" si="205"/>
        <v>0</v>
      </c>
    </row>
    <row r="775" spans="1:9" s="181" customFormat="1" ht="78.75" x14ac:dyDescent="0.2">
      <c r="A775" s="30" t="s">
        <v>454</v>
      </c>
      <c r="B775" s="8" t="s">
        <v>269</v>
      </c>
      <c r="C775" s="8" t="s">
        <v>104</v>
      </c>
      <c r="D775" s="8" t="s">
        <v>224</v>
      </c>
      <c r="E775" s="8" t="s">
        <v>303</v>
      </c>
      <c r="F775" s="251">
        <v>813</v>
      </c>
      <c r="G775" s="193">
        <v>1100</v>
      </c>
      <c r="H775" s="252"/>
      <c r="I775" s="294">
        <f t="shared" si="205"/>
        <v>0</v>
      </c>
    </row>
    <row r="776" spans="1:9" s="181" customFormat="1" ht="22.5" x14ac:dyDescent="0.2">
      <c r="A776" s="5" t="s">
        <v>442</v>
      </c>
      <c r="B776" s="8" t="s">
        <v>269</v>
      </c>
      <c r="C776" s="8" t="s">
        <v>104</v>
      </c>
      <c r="D776" s="8" t="s">
        <v>224</v>
      </c>
      <c r="E776" s="8" t="s">
        <v>412</v>
      </c>
      <c r="F776" s="251"/>
      <c r="G776" s="193">
        <v>10</v>
      </c>
      <c r="H776" s="193">
        <f t="shared" ref="G776:H778" si="208">H777</f>
        <v>0</v>
      </c>
      <c r="I776" s="294">
        <f t="shared" si="205"/>
        <v>0</v>
      </c>
    </row>
    <row r="777" spans="1:9" s="181" customFormat="1" x14ac:dyDescent="0.2">
      <c r="A777" s="1" t="s">
        <v>376</v>
      </c>
      <c r="B777" s="8" t="s">
        <v>269</v>
      </c>
      <c r="C777" s="8" t="s">
        <v>104</v>
      </c>
      <c r="D777" s="8" t="s">
        <v>224</v>
      </c>
      <c r="E777" s="8" t="s">
        <v>412</v>
      </c>
      <c r="F777" s="251" t="s">
        <v>96</v>
      </c>
      <c r="G777" s="193">
        <v>10</v>
      </c>
      <c r="H777" s="193">
        <f t="shared" si="208"/>
        <v>0</v>
      </c>
      <c r="I777" s="294">
        <f t="shared" si="205"/>
        <v>0</v>
      </c>
    </row>
    <row r="778" spans="1:9" ht="22.5" x14ac:dyDescent="0.2">
      <c r="A778" s="1" t="s">
        <v>97</v>
      </c>
      <c r="B778" s="8" t="s">
        <v>269</v>
      </c>
      <c r="C778" s="8" t="s">
        <v>104</v>
      </c>
      <c r="D778" s="8" t="s">
        <v>224</v>
      </c>
      <c r="E778" s="8" t="s">
        <v>412</v>
      </c>
      <c r="F778" s="251" t="s">
        <v>98</v>
      </c>
      <c r="G778" s="193">
        <v>10</v>
      </c>
      <c r="H778" s="193">
        <f t="shared" si="208"/>
        <v>0</v>
      </c>
      <c r="I778" s="294">
        <f t="shared" si="205"/>
        <v>0</v>
      </c>
    </row>
    <row r="779" spans="1:9" x14ac:dyDescent="0.2">
      <c r="A779" s="11" t="s">
        <v>393</v>
      </c>
      <c r="B779" s="8" t="s">
        <v>269</v>
      </c>
      <c r="C779" s="8" t="s">
        <v>104</v>
      </c>
      <c r="D779" s="8" t="s">
        <v>224</v>
      </c>
      <c r="E779" s="8" t="s">
        <v>412</v>
      </c>
      <c r="F779" s="251" t="s">
        <v>100</v>
      </c>
      <c r="G779" s="193">
        <v>10</v>
      </c>
      <c r="H779" s="252"/>
      <c r="I779" s="294">
        <f t="shared" si="205"/>
        <v>0</v>
      </c>
    </row>
    <row r="780" spans="1:9" ht="22.5" x14ac:dyDescent="0.2">
      <c r="A780" s="5" t="s">
        <v>443</v>
      </c>
      <c r="B780" s="8" t="s">
        <v>269</v>
      </c>
      <c r="C780" s="8" t="s">
        <v>104</v>
      </c>
      <c r="D780" s="8" t="s">
        <v>224</v>
      </c>
      <c r="E780" s="8" t="s">
        <v>413</v>
      </c>
      <c r="F780" s="251"/>
      <c r="G780" s="193">
        <v>100</v>
      </c>
      <c r="H780" s="193">
        <f t="shared" ref="G780:H782" si="209">H781</f>
        <v>0</v>
      </c>
      <c r="I780" s="294">
        <f t="shared" si="205"/>
        <v>0</v>
      </c>
    </row>
    <row r="781" spans="1:9" x14ac:dyDescent="0.2">
      <c r="A781" s="1" t="s">
        <v>376</v>
      </c>
      <c r="B781" s="8" t="s">
        <v>269</v>
      </c>
      <c r="C781" s="8" t="s">
        <v>104</v>
      </c>
      <c r="D781" s="8" t="s">
        <v>224</v>
      </c>
      <c r="E781" s="8" t="s">
        <v>413</v>
      </c>
      <c r="F781" s="251" t="s">
        <v>96</v>
      </c>
      <c r="G781" s="193">
        <v>100</v>
      </c>
      <c r="H781" s="193">
        <f t="shared" si="209"/>
        <v>0</v>
      </c>
      <c r="I781" s="294">
        <f t="shared" si="205"/>
        <v>0</v>
      </c>
    </row>
    <row r="782" spans="1:9" ht="22.5" x14ac:dyDescent="0.2">
      <c r="A782" s="1" t="s">
        <v>97</v>
      </c>
      <c r="B782" s="8" t="s">
        <v>269</v>
      </c>
      <c r="C782" s="8" t="s">
        <v>104</v>
      </c>
      <c r="D782" s="8" t="s">
        <v>224</v>
      </c>
      <c r="E782" s="8" t="s">
        <v>413</v>
      </c>
      <c r="F782" s="251" t="s">
        <v>98</v>
      </c>
      <c r="G782" s="193">
        <v>100</v>
      </c>
      <c r="H782" s="193">
        <f t="shared" si="209"/>
        <v>0</v>
      </c>
      <c r="I782" s="294">
        <f t="shared" si="205"/>
        <v>0</v>
      </c>
    </row>
    <row r="783" spans="1:9" x14ac:dyDescent="0.2">
      <c r="A783" s="11" t="s">
        <v>393</v>
      </c>
      <c r="B783" s="8" t="s">
        <v>269</v>
      </c>
      <c r="C783" s="8" t="s">
        <v>104</v>
      </c>
      <c r="D783" s="8" t="s">
        <v>224</v>
      </c>
      <c r="E783" s="8" t="s">
        <v>413</v>
      </c>
      <c r="F783" s="251" t="s">
        <v>100</v>
      </c>
      <c r="G783" s="193">
        <v>100</v>
      </c>
      <c r="H783" s="264"/>
      <c r="I783" s="294">
        <f t="shared" si="205"/>
        <v>0</v>
      </c>
    </row>
    <row r="784" spans="1:9" ht="21" x14ac:dyDescent="0.2">
      <c r="A784" s="38" t="s">
        <v>825</v>
      </c>
      <c r="B784" s="247" t="s">
        <v>269</v>
      </c>
      <c r="C784" s="247" t="s">
        <v>104</v>
      </c>
      <c r="D784" s="247" t="s">
        <v>224</v>
      </c>
      <c r="E784" s="247" t="s">
        <v>304</v>
      </c>
      <c r="F784" s="255"/>
      <c r="G784" s="194">
        <v>4102</v>
      </c>
      <c r="H784" s="194">
        <f>H785</f>
        <v>0</v>
      </c>
      <c r="I784" s="294">
        <f t="shared" si="205"/>
        <v>0</v>
      </c>
    </row>
    <row r="785" spans="1:9" x14ac:dyDescent="0.2">
      <c r="A785" s="5" t="s">
        <v>542</v>
      </c>
      <c r="B785" s="8" t="s">
        <v>269</v>
      </c>
      <c r="C785" s="8" t="s">
        <v>104</v>
      </c>
      <c r="D785" s="8" t="s">
        <v>224</v>
      </c>
      <c r="E785" s="8" t="s">
        <v>543</v>
      </c>
      <c r="F785" s="251"/>
      <c r="G785" s="193">
        <v>4102</v>
      </c>
      <c r="H785" s="193">
        <f>H786+H791+H796</f>
        <v>0</v>
      </c>
      <c r="I785" s="294">
        <f t="shared" si="205"/>
        <v>0</v>
      </c>
    </row>
    <row r="786" spans="1:9" s="185" customFormat="1" ht="22.5" x14ac:dyDescent="0.2">
      <c r="A786" s="5" t="s">
        <v>791</v>
      </c>
      <c r="B786" s="8" t="s">
        <v>269</v>
      </c>
      <c r="C786" s="8" t="s">
        <v>104</v>
      </c>
      <c r="D786" s="8" t="s">
        <v>224</v>
      </c>
      <c r="E786" s="8" t="s">
        <v>792</v>
      </c>
      <c r="F786" s="251"/>
      <c r="G786" s="193">
        <v>592</v>
      </c>
      <c r="H786" s="193">
        <f>H787</f>
        <v>0</v>
      </c>
      <c r="I786" s="294">
        <f t="shared" si="205"/>
        <v>0</v>
      </c>
    </row>
    <row r="787" spans="1:9" s="183" customFormat="1" x14ac:dyDescent="0.2">
      <c r="A787" s="1" t="s">
        <v>376</v>
      </c>
      <c r="B787" s="8" t="s">
        <v>269</v>
      </c>
      <c r="C787" s="8" t="s">
        <v>104</v>
      </c>
      <c r="D787" s="8" t="s">
        <v>224</v>
      </c>
      <c r="E787" s="8" t="s">
        <v>792</v>
      </c>
      <c r="F787" s="251" t="s">
        <v>96</v>
      </c>
      <c r="G787" s="193">
        <v>592</v>
      </c>
      <c r="H787" s="193">
        <f t="shared" ref="G787:H787" si="210">H788</f>
        <v>0</v>
      </c>
      <c r="I787" s="294">
        <f t="shared" si="205"/>
        <v>0</v>
      </c>
    </row>
    <row r="788" spans="1:9" s="183" customFormat="1" ht="22.5" x14ac:dyDescent="0.2">
      <c r="A788" s="1" t="s">
        <v>97</v>
      </c>
      <c r="B788" s="8" t="s">
        <v>269</v>
      </c>
      <c r="C788" s="8" t="s">
        <v>104</v>
      </c>
      <c r="D788" s="8" t="s">
        <v>224</v>
      </c>
      <c r="E788" s="8" t="s">
        <v>792</v>
      </c>
      <c r="F788" s="251" t="s">
        <v>98</v>
      </c>
      <c r="G788" s="193">
        <v>592</v>
      </c>
      <c r="H788" s="193">
        <f>H789+H790</f>
        <v>0</v>
      </c>
      <c r="I788" s="294">
        <f t="shared" si="205"/>
        <v>0</v>
      </c>
    </row>
    <row r="789" spans="1:9" s="183" customFormat="1" x14ac:dyDescent="0.2">
      <c r="A789" s="1" t="s">
        <v>111</v>
      </c>
      <c r="B789" s="8" t="s">
        <v>269</v>
      </c>
      <c r="C789" s="8" t="s">
        <v>104</v>
      </c>
      <c r="D789" s="8" t="s">
        <v>224</v>
      </c>
      <c r="E789" s="8" t="s">
        <v>792</v>
      </c>
      <c r="F789" s="251">
        <v>242</v>
      </c>
      <c r="G789" s="193">
        <v>48</v>
      </c>
      <c r="H789" s="252"/>
      <c r="I789" s="294">
        <f t="shared" si="205"/>
        <v>0</v>
      </c>
    </row>
    <row r="790" spans="1:9" x14ac:dyDescent="0.2">
      <c r="A790" s="11" t="s">
        <v>393</v>
      </c>
      <c r="B790" s="8" t="s">
        <v>269</v>
      </c>
      <c r="C790" s="8" t="s">
        <v>104</v>
      </c>
      <c r="D790" s="8" t="s">
        <v>224</v>
      </c>
      <c r="E790" s="8" t="s">
        <v>792</v>
      </c>
      <c r="F790" s="251" t="s">
        <v>100</v>
      </c>
      <c r="G790" s="193">
        <v>544</v>
      </c>
      <c r="H790" s="252"/>
      <c r="I790" s="294">
        <f t="shared" si="205"/>
        <v>0</v>
      </c>
    </row>
    <row r="791" spans="1:9" x14ac:dyDescent="0.2">
      <c r="A791" s="5" t="s">
        <v>668</v>
      </c>
      <c r="B791" s="8" t="s">
        <v>269</v>
      </c>
      <c r="C791" s="8" t="s">
        <v>104</v>
      </c>
      <c r="D791" s="8" t="s">
        <v>224</v>
      </c>
      <c r="E791" s="8" t="s">
        <v>667</v>
      </c>
      <c r="F791" s="251"/>
      <c r="G791" s="193">
        <v>0</v>
      </c>
      <c r="H791" s="193">
        <f t="shared" ref="G791:H792" si="211">H792</f>
        <v>0</v>
      </c>
      <c r="I791" s="294" t="e">
        <f t="shared" si="205"/>
        <v>#DIV/0!</v>
      </c>
    </row>
    <row r="792" spans="1:9" x14ac:dyDescent="0.2">
      <c r="A792" s="1" t="s">
        <v>376</v>
      </c>
      <c r="B792" s="8" t="s">
        <v>269</v>
      </c>
      <c r="C792" s="8" t="s">
        <v>104</v>
      </c>
      <c r="D792" s="8" t="s">
        <v>224</v>
      </c>
      <c r="E792" s="8" t="s">
        <v>667</v>
      </c>
      <c r="F792" s="251" t="s">
        <v>96</v>
      </c>
      <c r="G792" s="193">
        <v>0</v>
      </c>
      <c r="H792" s="193">
        <f t="shared" si="211"/>
        <v>0</v>
      </c>
      <c r="I792" s="294" t="e">
        <f t="shared" si="205"/>
        <v>#DIV/0!</v>
      </c>
    </row>
    <row r="793" spans="1:9" ht="22.5" x14ac:dyDescent="0.2">
      <c r="A793" s="1" t="s">
        <v>97</v>
      </c>
      <c r="B793" s="8" t="s">
        <v>269</v>
      </c>
      <c r="C793" s="8" t="s">
        <v>104</v>
      </c>
      <c r="D793" s="8" t="s">
        <v>224</v>
      </c>
      <c r="E793" s="8" t="s">
        <v>667</v>
      </c>
      <c r="F793" s="251" t="s">
        <v>98</v>
      </c>
      <c r="G793" s="193">
        <v>0</v>
      </c>
      <c r="H793" s="193">
        <f>H794+H795</f>
        <v>0</v>
      </c>
      <c r="I793" s="294" t="e">
        <f t="shared" si="205"/>
        <v>#DIV/0!</v>
      </c>
    </row>
    <row r="794" spans="1:9" x14ac:dyDescent="0.2">
      <c r="A794" s="1" t="s">
        <v>111</v>
      </c>
      <c r="B794" s="8" t="s">
        <v>269</v>
      </c>
      <c r="C794" s="8" t="s">
        <v>104</v>
      </c>
      <c r="D794" s="8" t="s">
        <v>224</v>
      </c>
      <c r="E794" s="8" t="s">
        <v>667</v>
      </c>
      <c r="F794" s="251">
        <v>242</v>
      </c>
      <c r="G794" s="193"/>
      <c r="H794" s="252"/>
      <c r="I794" s="294" t="e">
        <f t="shared" si="205"/>
        <v>#DIV/0!</v>
      </c>
    </row>
    <row r="795" spans="1:9" x14ac:dyDescent="0.2">
      <c r="A795" s="11" t="s">
        <v>393</v>
      </c>
      <c r="B795" s="8" t="s">
        <v>269</v>
      </c>
      <c r="C795" s="8" t="s">
        <v>104</v>
      </c>
      <c r="D795" s="8" t="s">
        <v>224</v>
      </c>
      <c r="E795" s="8" t="s">
        <v>667</v>
      </c>
      <c r="F795" s="251" t="s">
        <v>100</v>
      </c>
      <c r="G795" s="193"/>
      <c r="H795" s="193"/>
      <c r="I795" s="294" t="e">
        <f t="shared" si="205"/>
        <v>#DIV/0!</v>
      </c>
    </row>
    <row r="796" spans="1:9" x14ac:dyDescent="0.2">
      <c r="A796" s="5" t="s">
        <v>545</v>
      </c>
      <c r="B796" s="8" t="s">
        <v>269</v>
      </c>
      <c r="C796" s="8" t="s">
        <v>104</v>
      </c>
      <c r="D796" s="8" t="s">
        <v>224</v>
      </c>
      <c r="E796" s="8" t="s">
        <v>544</v>
      </c>
      <c r="F796" s="251"/>
      <c r="G796" s="193">
        <v>3510</v>
      </c>
      <c r="H796" s="193">
        <f t="shared" ref="G796:H797" si="212">H797</f>
        <v>0</v>
      </c>
      <c r="I796" s="294">
        <f t="shared" si="205"/>
        <v>0</v>
      </c>
    </row>
    <row r="797" spans="1:9" x14ac:dyDescent="0.2">
      <c r="A797" s="1" t="s">
        <v>376</v>
      </c>
      <c r="B797" s="8" t="s">
        <v>269</v>
      </c>
      <c r="C797" s="8" t="s">
        <v>104</v>
      </c>
      <c r="D797" s="8" t="s">
        <v>224</v>
      </c>
      <c r="E797" s="8" t="s">
        <v>544</v>
      </c>
      <c r="F797" s="251" t="s">
        <v>96</v>
      </c>
      <c r="G797" s="193">
        <v>3510</v>
      </c>
      <c r="H797" s="193">
        <f t="shared" si="212"/>
        <v>0</v>
      </c>
      <c r="I797" s="294">
        <f t="shared" si="205"/>
        <v>0</v>
      </c>
    </row>
    <row r="798" spans="1:9" ht="22.5" x14ac:dyDescent="0.2">
      <c r="A798" s="1" t="s">
        <v>97</v>
      </c>
      <c r="B798" s="8" t="s">
        <v>269</v>
      </c>
      <c r="C798" s="8" t="s">
        <v>104</v>
      </c>
      <c r="D798" s="8" t="s">
        <v>224</v>
      </c>
      <c r="E798" s="8" t="s">
        <v>544</v>
      </c>
      <c r="F798" s="251" t="s">
        <v>98</v>
      </c>
      <c r="G798" s="193">
        <v>3510</v>
      </c>
      <c r="H798" s="193">
        <f>H800+H799</f>
        <v>0</v>
      </c>
      <c r="I798" s="294">
        <f t="shared" si="205"/>
        <v>0</v>
      </c>
    </row>
    <row r="799" spans="1:9" x14ac:dyDescent="0.2">
      <c r="A799" s="1"/>
      <c r="B799" s="8" t="s">
        <v>269</v>
      </c>
      <c r="C799" s="8" t="s">
        <v>104</v>
      </c>
      <c r="D799" s="8" t="s">
        <v>224</v>
      </c>
      <c r="E799" s="8" t="s">
        <v>544</v>
      </c>
      <c r="F799" s="251">
        <v>243</v>
      </c>
      <c r="G799" s="193"/>
      <c r="H799" s="193"/>
      <c r="I799" s="294" t="e">
        <f t="shared" si="205"/>
        <v>#DIV/0!</v>
      </c>
    </row>
    <row r="800" spans="1:9" x14ac:dyDescent="0.2">
      <c r="A800" s="11" t="s">
        <v>393</v>
      </c>
      <c r="B800" s="8" t="s">
        <v>269</v>
      </c>
      <c r="C800" s="8" t="s">
        <v>104</v>
      </c>
      <c r="D800" s="8" t="s">
        <v>224</v>
      </c>
      <c r="E800" s="8" t="s">
        <v>544</v>
      </c>
      <c r="F800" s="251" t="s">
        <v>100</v>
      </c>
      <c r="G800" s="193">
        <v>3510</v>
      </c>
      <c r="H800" s="252"/>
      <c r="I800" s="294">
        <f t="shared" si="205"/>
        <v>0</v>
      </c>
    </row>
    <row r="801" spans="1:9" x14ac:dyDescent="0.2">
      <c r="A801" s="78" t="s">
        <v>819</v>
      </c>
      <c r="B801" s="247" t="s">
        <v>269</v>
      </c>
      <c r="C801" s="247" t="s">
        <v>104</v>
      </c>
      <c r="D801" s="247" t="s">
        <v>224</v>
      </c>
      <c r="E801" s="247" t="s">
        <v>616</v>
      </c>
      <c r="F801" s="255"/>
      <c r="G801" s="194">
        <v>100</v>
      </c>
      <c r="H801" s="194">
        <f t="shared" ref="G801:H804" si="213">H802</f>
        <v>0</v>
      </c>
      <c r="I801" s="294">
        <f t="shared" si="205"/>
        <v>0</v>
      </c>
    </row>
    <row r="802" spans="1:9" ht="36" x14ac:dyDescent="0.2">
      <c r="A802" s="79" t="s">
        <v>797</v>
      </c>
      <c r="B802" s="8" t="s">
        <v>269</v>
      </c>
      <c r="C802" s="8" t="s">
        <v>104</v>
      </c>
      <c r="D802" s="8" t="s">
        <v>224</v>
      </c>
      <c r="E802" s="8" t="s">
        <v>818</v>
      </c>
      <c r="F802" s="251"/>
      <c r="G802" s="193">
        <v>100</v>
      </c>
      <c r="H802" s="193">
        <f t="shared" si="213"/>
        <v>0</v>
      </c>
      <c r="I802" s="294">
        <f t="shared" si="205"/>
        <v>0</v>
      </c>
    </row>
    <row r="803" spans="1:9" x14ac:dyDescent="0.2">
      <c r="A803" s="1" t="s">
        <v>376</v>
      </c>
      <c r="B803" s="8" t="s">
        <v>269</v>
      </c>
      <c r="C803" s="8" t="s">
        <v>104</v>
      </c>
      <c r="D803" s="8" t="s">
        <v>224</v>
      </c>
      <c r="E803" s="8" t="s">
        <v>818</v>
      </c>
      <c r="F803" s="251" t="s">
        <v>96</v>
      </c>
      <c r="G803" s="193">
        <v>100</v>
      </c>
      <c r="H803" s="193">
        <f t="shared" si="213"/>
        <v>0</v>
      </c>
      <c r="I803" s="294">
        <f t="shared" si="205"/>
        <v>0</v>
      </c>
    </row>
    <row r="804" spans="1:9" ht="22.5" x14ac:dyDescent="0.2">
      <c r="A804" s="1" t="s">
        <v>97</v>
      </c>
      <c r="B804" s="8" t="s">
        <v>269</v>
      </c>
      <c r="C804" s="8" t="s">
        <v>104</v>
      </c>
      <c r="D804" s="8" t="s">
        <v>224</v>
      </c>
      <c r="E804" s="8" t="s">
        <v>818</v>
      </c>
      <c r="F804" s="251" t="s">
        <v>98</v>
      </c>
      <c r="G804" s="193">
        <v>100</v>
      </c>
      <c r="H804" s="193">
        <f t="shared" si="213"/>
        <v>0</v>
      </c>
      <c r="I804" s="294">
        <f t="shared" si="205"/>
        <v>0</v>
      </c>
    </row>
    <row r="805" spans="1:9" x14ac:dyDescent="0.2">
      <c r="A805" s="11" t="s">
        <v>393</v>
      </c>
      <c r="B805" s="8" t="s">
        <v>269</v>
      </c>
      <c r="C805" s="8" t="s">
        <v>104</v>
      </c>
      <c r="D805" s="8" t="s">
        <v>224</v>
      </c>
      <c r="E805" s="8" t="s">
        <v>818</v>
      </c>
      <c r="F805" s="251" t="s">
        <v>100</v>
      </c>
      <c r="G805" s="193">
        <v>100</v>
      </c>
      <c r="H805" s="252"/>
      <c r="I805" s="294">
        <f t="shared" si="205"/>
        <v>0</v>
      </c>
    </row>
    <row r="806" spans="1:9" x14ac:dyDescent="0.2">
      <c r="A806" s="11" t="s">
        <v>798</v>
      </c>
      <c r="B806" s="8" t="s">
        <v>269</v>
      </c>
      <c r="C806" s="8" t="s">
        <v>104</v>
      </c>
      <c r="D806" s="8" t="s">
        <v>224</v>
      </c>
      <c r="E806" s="8" t="s">
        <v>669</v>
      </c>
      <c r="F806" s="251"/>
      <c r="G806" s="193">
        <v>1475</v>
      </c>
      <c r="H806" s="193">
        <f>H807</f>
        <v>0</v>
      </c>
      <c r="I806" s="294">
        <f t="shared" si="205"/>
        <v>0</v>
      </c>
    </row>
    <row r="807" spans="1:9" ht="33.75" x14ac:dyDescent="0.2">
      <c r="A807" s="11" t="s">
        <v>87</v>
      </c>
      <c r="B807" s="8" t="s">
        <v>269</v>
      </c>
      <c r="C807" s="8" t="s">
        <v>104</v>
      </c>
      <c r="D807" s="8" t="s">
        <v>224</v>
      </c>
      <c r="E807" s="8" t="s">
        <v>669</v>
      </c>
      <c r="F807" s="251">
        <v>100</v>
      </c>
      <c r="G807" s="193">
        <v>1475</v>
      </c>
      <c r="H807" s="193">
        <f>H808</f>
        <v>0</v>
      </c>
      <c r="I807" s="294">
        <f t="shared" si="205"/>
        <v>0</v>
      </c>
    </row>
    <row r="808" spans="1:9" x14ac:dyDescent="0.2">
      <c r="A808" s="11" t="s">
        <v>89</v>
      </c>
      <c r="B808" s="8" t="s">
        <v>269</v>
      </c>
      <c r="C808" s="8" t="s">
        <v>104</v>
      </c>
      <c r="D808" s="8" t="s">
        <v>224</v>
      </c>
      <c r="E808" s="8" t="s">
        <v>669</v>
      </c>
      <c r="F808" s="251">
        <v>110</v>
      </c>
      <c r="G808" s="193">
        <v>1475</v>
      </c>
      <c r="H808" s="193">
        <f>H809+H810</f>
        <v>0</v>
      </c>
      <c r="I808" s="294">
        <f t="shared" si="205"/>
        <v>0</v>
      </c>
    </row>
    <row r="809" spans="1:9" x14ac:dyDescent="0.2">
      <c r="A809" s="11" t="s">
        <v>90</v>
      </c>
      <c r="B809" s="8" t="s">
        <v>269</v>
      </c>
      <c r="C809" s="8" t="s">
        <v>104</v>
      </c>
      <c r="D809" s="8" t="s">
        <v>224</v>
      </c>
      <c r="E809" s="8" t="s">
        <v>669</v>
      </c>
      <c r="F809" s="251">
        <v>111</v>
      </c>
      <c r="G809" s="193">
        <v>1133</v>
      </c>
      <c r="H809" s="252"/>
      <c r="I809" s="294">
        <f t="shared" si="205"/>
        <v>0</v>
      </c>
    </row>
    <row r="810" spans="1:9" ht="22.5" x14ac:dyDescent="0.2">
      <c r="A810" s="11" t="s">
        <v>91</v>
      </c>
      <c r="B810" s="8" t="s">
        <v>269</v>
      </c>
      <c r="C810" s="8" t="s">
        <v>104</v>
      </c>
      <c r="D810" s="8" t="s">
        <v>224</v>
      </c>
      <c r="E810" s="8" t="s">
        <v>669</v>
      </c>
      <c r="F810" s="251">
        <v>119</v>
      </c>
      <c r="G810" s="193">
        <v>342</v>
      </c>
      <c r="H810" s="252"/>
      <c r="I810" s="294">
        <f t="shared" si="205"/>
        <v>0</v>
      </c>
    </row>
    <row r="811" spans="1:9" x14ac:dyDescent="0.2">
      <c r="A811" s="37" t="s">
        <v>305</v>
      </c>
      <c r="B811" s="247" t="s">
        <v>269</v>
      </c>
      <c r="C811" s="247" t="s">
        <v>214</v>
      </c>
      <c r="D811" s="247"/>
      <c r="E811" s="247"/>
      <c r="F811" s="255"/>
      <c r="G811" s="194">
        <v>11432.099999999999</v>
      </c>
      <c r="H811" s="194">
        <f>H812+H827</f>
        <v>0</v>
      </c>
      <c r="I811" s="294">
        <f t="shared" si="205"/>
        <v>0</v>
      </c>
    </row>
    <row r="812" spans="1:9" x14ac:dyDescent="0.2">
      <c r="A812" s="10" t="s">
        <v>793</v>
      </c>
      <c r="B812" s="249" t="s">
        <v>269</v>
      </c>
      <c r="C812" s="249" t="s">
        <v>214</v>
      </c>
      <c r="D812" s="249" t="s">
        <v>74</v>
      </c>
      <c r="E812" s="249"/>
      <c r="F812" s="250"/>
      <c r="G812" s="192">
        <v>300</v>
      </c>
      <c r="H812" s="192">
        <f t="shared" ref="G812:H817" si="214">H813</f>
        <v>0</v>
      </c>
      <c r="I812" s="294">
        <f t="shared" si="205"/>
        <v>0</v>
      </c>
    </row>
    <row r="813" spans="1:9" ht="31.5" x14ac:dyDescent="0.2">
      <c r="A813" s="37" t="s">
        <v>527</v>
      </c>
      <c r="B813" s="247" t="s">
        <v>269</v>
      </c>
      <c r="C813" s="247" t="s">
        <v>214</v>
      </c>
      <c r="D813" s="247" t="s">
        <v>74</v>
      </c>
      <c r="E813" s="247" t="s">
        <v>304</v>
      </c>
      <c r="F813" s="255"/>
      <c r="G813" s="194">
        <v>300</v>
      </c>
      <c r="H813" s="194">
        <f t="shared" si="214"/>
        <v>0</v>
      </c>
      <c r="I813" s="294">
        <f t="shared" si="205"/>
        <v>0</v>
      </c>
    </row>
    <row r="814" spans="1:9" x14ac:dyDescent="0.2">
      <c r="A814" s="5" t="s">
        <v>529</v>
      </c>
      <c r="B814" s="8" t="s">
        <v>269</v>
      </c>
      <c r="C814" s="8" t="s">
        <v>214</v>
      </c>
      <c r="D814" s="8" t="s">
        <v>74</v>
      </c>
      <c r="E814" s="8" t="s">
        <v>528</v>
      </c>
      <c r="F814" s="251"/>
      <c r="G814" s="193">
        <v>300</v>
      </c>
      <c r="H814" s="193">
        <f t="shared" si="214"/>
        <v>0</v>
      </c>
      <c r="I814" s="294">
        <f t="shared" si="205"/>
        <v>0</v>
      </c>
    </row>
    <row r="815" spans="1:9" x14ac:dyDescent="0.2">
      <c r="A815" s="5" t="s">
        <v>531</v>
      </c>
      <c r="B815" s="8" t="s">
        <v>269</v>
      </c>
      <c r="C815" s="8" t="s">
        <v>214</v>
      </c>
      <c r="D815" s="8" t="s">
        <v>74</v>
      </c>
      <c r="E815" s="8" t="s">
        <v>530</v>
      </c>
      <c r="F815" s="251"/>
      <c r="G815" s="193">
        <v>300</v>
      </c>
      <c r="H815" s="193">
        <f t="shared" si="214"/>
        <v>0</v>
      </c>
      <c r="I815" s="294">
        <f t="shared" si="205"/>
        <v>0</v>
      </c>
    </row>
    <row r="816" spans="1:9" x14ac:dyDescent="0.2">
      <c r="A816" s="5" t="s">
        <v>531</v>
      </c>
      <c r="B816" s="8" t="s">
        <v>269</v>
      </c>
      <c r="C816" s="8" t="s">
        <v>214</v>
      </c>
      <c r="D816" s="8" t="s">
        <v>74</v>
      </c>
      <c r="E816" s="8" t="s">
        <v>532</v>
      </c>
      <c r="F816" s="251"/>
      <c r="G816" s="193">
        <v>300</v>
      </c>
      <c r="H816" s="193">
        <f t="shared" si="214"/>
        <v>0</v>
      </c>
      <c r="I816" s="294">
        <f t="shared" si="205"/>
        <v>0</v>
      </c>
    </row>
    <row r="817" spans="1:9" s="181" customFormat="1" x14ac:dyDescent="0.2">
      <c r="A817" s="1" t="s">
        <v>376</v>
      </c>
      <c r="B817" s="8" t="s">
        <v>269</v>
      </c>
      <c r="C817" s="8" t="s">
        <v>214</v>
      </c>
      <c r="D817" s="8" t="s">
        <v>74</v>
      </c>
      <c r="E817" s="8" t="s">
        <v>532</v>
      </c>
      <c r="F817" s="251" t="s">
        <v>96</v>
      </c>
      <c r="G817" s="193">
        <v>300</v>
      </c>
      <c r="H817" s="193">
        <f t="shared" si="214"/>
        <v>0</v>
      </c>
      <c r="I817" s="294">
        <f t="shared" si="205"/>
        <v>0</v>
      </c>
    </row>
    <row r="818" spans="1:9" s="181" customFormat="1" ht="22.5" x14ac:dyDescent="0.2">
      <c r="A818" s="1" t="s">
        <v>97</v>
      </c>
      <c r="B818" s="8" t="s">
        <v>269</v>
      </c>
      <c r="C818" s="8" t="s">
        <v>214</v>
      </c>
      <c r="D818" s="8" t="s">
        <v>74</v>
      </c>
      <c r="E818" s="8" t="s">
        <v>532</v>
      </c>
      <c r="F818" s="251" t="s">
        <v>98</v>
      </c>
      <c r="G818" s="193">
        <v>300</v>
      </c>
      <c r="H818" s="193">
        <f>H819</f>
        <v>0</v>
      </c>
      <c r="I818" s="294">
        <f t="shared" si="205"/>
        <v>0</v>
      </c>
    </row>
    <row r="819" spans="1:9" s="181" customFormat="1" x14ac:dyDescent="0.2">
      <c r="A819" s="11" t="s">
        <v>393</v>
      </c>
      <c r="B819" s="8" t="s">
        <v>269</v>
      </c>
      <c r="C819" s="8" t="s">
        <v>214</v>
      </c>
      <c r="D819" s="8" t="s">
        <v>74</v>
      </c>
      <c r="E819" s="8" t="s">
        <v>532</v>
      </c>
      <c r="F819" s="251" t="s">
        <v>100</v>
      </c>
      <c r="G819" s="193">
        <v>300</v>
      </c>
      <c r="H819" s="252"/>
      <c r="I819" s="294">
        <f t="shared" si="205"/>
        <v>0</v>
      </c>
    </row>
    <row r="820" spans="1:9" s="181" customFormat="1" x14ac:dyDescent="0.2">
      <c r="A820" s="37" t="s">
        <v>977</v>
      </c>
      <c r="B820" s="247" t="s">
        <v>269</v>
      </c>
      <c r="C820" s="247" t="s">
        <v>214</v>
      </c>
      <c r="D820" s="247" t="s">
        <v>189</v>
      </c>
      <c r="E820" s="247"/>
      <c r="F820" s="255"/>
      <c r="G820" s="194">
        <v>1050</v>
      </c>
      <c r="H820" s="252"/>
      <c r="I820" s="294"/>
    </row>
    <row r="821" spans="1:9" s="181" customFormat="1" ht="21" x14ac:dyDescent="0.2">
      <c r="A821" s="37" t="s">
        <v>900</v>
      </c>
      <c r="B821" s="247" t="s">
        <v>269</v>
      </c>
      <c r="C821" s="247" t="s">
        <v>214</v>
      </c>
      <c r="D821" s="247" t="s">
        <v>189</v>
      </c>
      <c r="E821" s="247" t="s">
        <v>561</v>
      </c>
      <c r="F821" s="255"/>
      <c r="G821" s="194">
        <v>1050</v>
      </c>
      <c r="H821" s="252"/>
      <c r="I821" s="294"/>
    </row>
    <row r="822" spans="1:9" s="181" customFormat="1" ht="22.5" x14ac:dyDescent="0.2">
      <c r="A822" s="11" t="s">
        <v>967</v>
      </c>
      <c r="B822" s="8" t="s">
        <v>269</v>
      </c>
      <c r="C822" s="8" t="s">
        <v>214</v>
      </c>
      <c r="D822" s="8" t="s">
        <v>189</v>
      </c>
      <c r="E822" s="8" t="s">
        <v>965</v>
      </c>
      <c r="F822" s="251"/>
      <c r="G822" s="193">
        <v>1050</v>
      </c>
      <c r="H822" s="252"/>
      <c r="I822" s="294"/>
    </row>
    <row r="823" spans="1:9" s="181" customFormat="1" x14ac:dyDescent="0.2">
      <c r="A823" s="11" t="s">
        <v>966</v>
      </c>
      <c r="B823" s="8" t="s">
        <v>269</v>
      </c>
      <c r="C823" s="8" t="s">
        <v>214</v>
      </c>
      <c r="D823" s="8" t="s">
        <v>189</v>
      </c>
      <c r="E823" s="8" t="s">
        <v>965</v>
      </c>
      <c r="F823" s="251"/>
      <c r="G823" s="193">
        <v>1050</v>
      </c>
      <c r="H823" s="252"/>
      <c r="I823" s="294"/>
    </row>
    <row r="824" spans="1:9" s="181" customFormat="1" x14ac:dyDescent="0.2">
      <c r="A824" s="1" t="s">
        <v>376</v>
      </c>
      <c r="B824" s="8" t="s">
        <v>269</v>
      </c>
      <c r="C824" s="8" t="s">
        <v>214</v>
      </c>
      <c r="D824" s="8" t="s">
        <v>189</v>
      </c>
      <c r="E824" s="8" t="s">
        <v>965</v>
      </c>
      <c r="F824" s="251">
        <v>200</v>
      </c>
      <c r="G824" s="193">
        <v>1050</v>
      </c>
      <c r="H824" s="252"/>
      <c r="I824" s="294"/>
    </row>
    <row r="825" spans="1:9" s="181" customFormat="1" ht="22.5" x14ac:dyDescent="0.2">
      <c r="A825" s="1" t="s">
        <v>97</v>
      </c>
      <c r="B825" s="8" t="s">
        <v>269</v>
      </c>
      <c r="C825" s="8" t="s">
        <v>214</v>
      </c>
      <c r="D825" s="8" t="s">
        <v>189</v>
      </c>
      <c r="E825" s="8" t="s">
        <v>965</v>
      </c>
      <c r="F825" s="251">
        <v>240</v>
      </c>
      <c r="G825" s="193">
        <v>1050</v>
      </c>
      <c r="H825" s="252"/>
      <c r="I825" s="294"/>
    </row>
    <row r="826" spans="1:9" s="181" customFormat="1" x14ac:dyDescent="0.2">
      <c r="A826" s="11" t="s">
        <v>393</v>
      </c>
      <c r="B826" s="8" t="s">
        <v>269</v>
      </c>
      <c r="C826" s="8" t="s">
        <v>214</v>
      </c>
      <c r="D826" s="8" t="s">
        <v>189</v>
      </c>
      <c r="E826" s="8" t="s">
        <v>965</v>
      </c>
      <c r="F826" s="251">
        <v>244</v>
      </c>
      <c r="G826" s="193">
        <v>1050</v>
      </c>
      <c r="H826" s="252"/>
      <c r="I826" s="294"/>
    </row>
    <row r="827" spans="1:9" s="181" customFormat="1" x14ac:dyDescent="0.2">
      <c r="A827" s="10" t="s">
        <v>306</v>
      </c>
      <c r="B827" s="249" t="s">
        <v>269</v>
      </c>
      <c r="C827" s="249" t="s">
        <v>214</v>
      </c>
      <c r="D827" s="249" t="s">
        <v>128</v>
      </c>
      <c r="E827" s="249"/>
      <c r="F827" s="250"/>
      <c r="G827" s="192">
        <v>10082.099999999999</v>
      </c>
      <c r="H827" s="192">
        <f>H828+H840</f>
        <v>0</v>
      </c>
      <c r="I827" s="294">
        <f t="shared" si="205"/>
        <v>0</v>
      </c>
    </row>
    <row r="828" spans="1:9" s="181" customFormat="1" ht="31.5" x14ac:dyDescent="0.2">
      <c r="A828" s="37" t="s">
        <v>527</v>
      </c>
      <c r="B828" s="247" t="s">
        <v>269</v>
      </c>
      <c r="C828" s="247" t="s">
        <v>214</v>
      </c>
      <c r="D828" s="247" t="s">
        <v>128</v>
      </c>
      <c r="E828" s="247" t="s">
        <v>304</v>
      </c>
      <c r="F828" s="255"/>
      <c r="G828" s="194">
        <v>5301.2999999999993</v>
      </c>
      <c r="H828" s="194">
        <f t="shared" ref="G828:H832" si="215">H829</f>
        <v>0</v>
      </c>
      <c r="I828" s="294">
        <f t="shared" si="205"/>
        <v>0</v>
      </c>
    </row>
    <row r="829" spans="1:9" s="181" customFormat="1" x14ac:dyDescent="0.2">
      <c r="A829" s="5" t="s">
        <v>529</v>
      </c>
      <c r="B829" s="8" t="s">
        <v>269</v>
      </c>
      <c r="C829" s="8" t="s">
        <v>214</v>
      </c>
      <c r="D829" s="8" t="s">
        <v>128</v>
      </c>
      <c r="E829" s="8" t="s">
        <v>528</v>
      </c>
      <c r="F829" s="251"/>
      <c r="G829" s="193">
        <v>5301.2999999999993</v>
      </c>
      <c r="H829" s="193">
        <f>H830+H836</f>
        <v>0</v>
      </c>
      <c r="I829" s="294">
        <f t="shared" si="205"/>
        <v>0</v>
      </c>
    </row>
    <row r="830" spans="1:9" s="181" customFormat="1" x14ac:dyDescent="0.2">
      <c r="A830" s="5" t="s">
        <v>531</v>
      </c>
      <c r="B830" s="8" t="s">
        <v>269</v>
      </c>
      <c r="C830" s="8" t="s">
        <v>214</v>
      </c>
      <c r="D830" s="8" t="s">
        <v>128</v>
      </c>
      <c r="E830" s="8" t="s">
        <v>530</v>
      </c>
      <c r="F830" s="251"/>
      <c r="G830" s="193">
        <v>3060.2</v>
      </c>
      <c r="H830" s="193">
        <f t="shared" si="215"/>
        <v>0</v>
      </c>
      <c r="I830" s="294">
        <f t="shared" si="205"/>
        <v>0</v>
      </c>
    </row>
    <row r="831" spans="1:9" s="181" customFormat="1" x14ac:dyDescent="0.2">
      <c r="A831" s="5" t="s">
        <v>531</v>
      </c>
      <c r="B831" s="8" t="s">
        <v>269</v>
      </c>
      <c r="C831" s="8" t="s">
        <v>214</v>
      </c>
      <c r="D831" s="8" t="s">
        <v>128</v>
      </c>
      <c r="E831" s="8" t="s">
        <v>532</v>
      </c>
      <c r="F831" s="251"/>
      <c r="G831" s="193">
        <v>3060.2</v>
      </c>
      <c r="H831" s="193">
        <f t="shared" si="215"/>
        <v>0</v>
      </c>
      <c r="I831" s="294">
        <f t="shared" ref="I831:I909" si="216">H831/G831*1</f>
        <v>0</v>
      </c>
    </row>
    <row r="832" spans="1:9" s="181" customFormat="1" x14ac:dyDescent="0.2">
      <c r="A832" s="1" t="s">
        <v>376</v>
      </c>
      <c r="B832" s="8" t="s">
        <v>269</v>
      </c>
      <c r="C832" s="8" t="s">
        <v>214</v>
      </c>
      <c r="D832" s="8" t="s">
        <v>128</v>
      </c>
      <c r="E832" s="8" t="s">
        <v>532</v>
      </c>
      <c r="F832" s="251" t="s">
        <v>96</v>
      </c>
      <c r="G832" s="193">
        <v>3060.2</v>
      </c>
      <c r="H832" s="193">
        <f t="shared" si="215"/>
        <v>0</v>
      </c>
      <c r="I832" s="294">
        <f t="shared" si="216"/>
        <v>0</v>
      </c>
    </row>
    <row r="833" spans="1:9" s="181" customFormat="1" ht="22.5" x14ac:dyDescent="0.2">
      <c r="A833" s="1" t="s">
        <v>97</v>
      </c>
      <c r="B833" s="8" t="s">
        <v>269</v>
      </c>
      <c r="C833" s="8" t="s">
        <v>214</v>
      </c>
      <c r="D833" s="8" t="s">
        <v>128</v>
      </c>
      <c r="E833" s="8" t="s">
        <v>532</v>
      </c>
      <c r="F833" s="251" t="s">
        <v>98</v>
      </c>
      <c r="G833" s="193">
        <v>3060.2</v>
      </c>
      <c r="H833" s="193">
        <f>H834+H835</f>
        <v>0</v>
      </c>
      <c r="I833" s="294">
        <f t="shared" si="216"/>
        <v>0</v>
      </c>
    </row>
    <row r="834" spans="1:9" s="181" customFormat="1" x14ac:dyDescent="0.2">
      <c r="A834" s="11" t="s">
        <v>393</v>
      </c>
      <c r="B834" s="8" t="s">
        <v>269</v>
      </c>
      <c r="C834" s="8" t="s">
        <v>214</v>
      </c>
      <c r="D834" s="8" t="s">
        <v>128</v>
      </c>
      <c r="E834" s="8" t="s">
        <v>532</v>
      </c>
      <c r="F834" s="251" t="s">
        <v>100</v>
      </c>
      <c r="G834" s="193">
        <v>2720.2</v>
      </c>
      <c r="H834" s="252"/>
      <c r="I834" s="294">
        <f t="shared" si="216"/>
        <v>0</v>
      </c>
    </row>
    <row r="835" spans="1:9" s="181" customFormat="1" x14ac:dyDescent="0.2">
      <c r="A835" s="11" t="s">
        <v>549</v>
      </c>
      <c r="B835" s="8" t="s">
        <v>269</v>
      </c>
      <c r="C835" s="8" t="s">
        <v>214</v>
      </c>
      <c r="D835" s="8" t="s">
        <v>128</v>
      </c>
      <c r="E835" s="8" t="s">
        <v>532</v>
      </c>
      <c r="F835" s="251">
        <v>247</v>
      </c>
      <c r="G835" s="193">
        <v>340</v>
      </c>
      <c r="H835" s="252"/>
      <c r="I835" s="294">
        <f t="shared" si="216"/>
        <v>0</v>
      </c>
    </row>
    <row r="836" spans="1:9" s="181" customFormat="1" ht="22.5" x14ac:dyDescent="0.2">
      <c r="A836" s="273" t="s">
        <v>952</v>
      </c>
      <c r="B836" s="8" t="s">
        <v>269</v>
      </c>
      <c r="C836" s="8" t="s">
        <v>214</v>
      </c>
      <c r="D836" s="8" t="s">
        <v>128</v>
      </c>
      <c r="E836" s="8" t="s">
        <v>953</v>
      </c>
      <c r="F836" s="251"/>
      <c r="G836" s="193">
        <v>2241.1</v>
      </c>
      <c r="H836" s="193">
        <f t="shared" ref="G836:H838" si="217">H837</f>
        <v>0</v>
      </c>
      <c r="I836" s="294">
        <f t="shared" si="216"/>
        <v>0</v>
      </c>
    </row>
    <row r="837" spans="1:9" s="181" customFormat="1" x14ac:dyDescent="0.2">
      <c r="A837" s="1" t="s">
        <v>376</v>
      </c>
      <c r="B837" s="8" t="s">
        <v>269</v>
      </c>
      <c r="C837" s="8" t="s">
        <v>214</v>
      </c>
      <c r="D837" s="8" t="s">
        <v>128</v>
      </c>
      <c r="E837" s="8" t="s">
        <v>953</v>
      </c>
      <c r="F837" s="251">
        <v>200</v>
      </c>
      <c r="G837" s="193">
        <v>2241.1</v>
      </c>
      <c r="H837" s="193">
        <f t="shared" si="217"/>
        <v>0</v>
      </c>
      <c r="I837" s="294">
        <f t="shared" si="216"/>
        <v>0</v>
      </c>
    </row>
    <row r="838" spans="1:9" s="181" customFormat="1" ht="22.5" x14ac:dyDescent="0.2">
      <c r="A838" s="1" t="s">
        <v>97</v>
      </c>
      <c r="B838" s="8" t="s">
        <v>269</v>
      </c>
      <c r="C838" s="8" t="s">
        <v>214</v>
      </c>
      <c r="D838" s="8" t="s">
        <v>128</v>
      </c>
      <c r="E838" s="8" t="s">
        <v>953</v>
      </c>
      <c r="F838" s="251">
        <v>240</v>
      </c>
      <c r="G838" s="193">
        <v>2241.1</v>
      </c>
      <c r="H838" s="193">
        <f t="shared" si="217"/>
        <v>0</v>
      </c>
      <c r="I838" s="294">
        <f t="shared" si="216"/>
        <v>0</v>
      </c>
    </row>
    <row r="839" spans="1:9" s="181" customFormat="1" x14ac:dyDescent="0.2">
      <c r="A839" s="11" t="s">
        <v>393</v>
      </c>
      <c r="B839" s="8" t="s">
        <v>269</v>
      </c>
      <c r="C839" s="8" t="s">
        <v>214</v>
      </c>
      <c r="D839" s="8" t="s">
        <v>128</v>
      </c>
      <c r="E839" s="8" t="s">
        <v>953</v>
      </c>
      <c r="F839" s="251">
        <v>244</v>
      </c>
      <c r="G839" s="193">
        <v>2241.1</v>
      </c>
      <c r="H839" s="252"/>
      <c r="I839" s="294">
        <f t="shared" si="216"/>
        <v>0</v>
      </c>
    </row>
    <row r="840" spans="1:9" s="181" customFormat="1" ht="21" x14ac:dyDescent="0.2">
      <c r="A840" s="37" t="s">
        <v>900</v>
      </c>
      <c r="B840" s="247" t="s">
        <v>269</v>
      </c>
      <c r="C840" s="247" t="s">
        <v>214</v>
      </c>
      <c r="D840" s="247" t="s">
        <v>128</v>
      </c>
      <c r="E840" s="247" t="s">
        <v>561</v>
      </c>
      <c r="F840" s="255"/>
      <c r="G840" s="194">
        <v>4780.8</v>
      </c>
      <c r="H840" s="194">
        <f t="shared" ref="G840:H843" si="218">H841</f>
        <v>0</v>
      </c>
      <c r="I840" s="294">
        <f t="shared" si="216"/>
        <v>0</v>
      </c>
    </row>
    <row r="841" spans="1:9" s="181" customFormat="1" x14ac:dyDescent="0.2">
      <c r="A841" s="1" t="s">
        <v>481</v>
      </c>
      <c r="B841" s="8" t="s">
        <v>269</v>
      </c>
      <c r="C841" s="8" t="s">
        <v>214</v>
      </c>
      <c r="D841" s="8" t="s">
        <v>128</v>
      </c>
      <c r="E841" s="8" t="s">
        <v>954</v>
      </c>
      <c r="F841" s="251"/>
      <c r="G841" s="193">
        <v>4780.8</v>
      </c>
      <c r="H841" s="193">
        <f t="shared" si="218"/>
        <v>0</v>
      </c>
      <c r="I841" s="294">
        <f t="shared" si="216"/>
        <v>0</v>
      </c>
    </row>
    <row r="842" spans="1:9" s="181" customFormat="1" x14ac:dyDescent="0.2">
      <c r="A842" s="1" t="s">
        <v>376</v>
      </c>
      <c r="B842" s="8" t="s">
        <v>269</v>
      </c>
      <c r="C842" s="8" t="s">
        <v>214</v>
      </c>
      <c r="D842" s="8" t="s">
        <v>128</v>
      </c>
      <c r="E842" s="8" t="s">
        <v>954</v>
      </c>
      <c r="F842" s="251" t="s">
        <v>96</v>
      </c>
      <c r="G842" s="193">
        <v>4780.8</v>
      </c>
      <c r="H842" s="193">
        <f t="shared" si="218"/>
        <v>0</v>
      </c>
      <c r="I842" s="294">
        <f t="shared" si="216"/>
        <v>0</v>
      </c>
    </row>
    <row r="843" spans="1:9" s="181" customFormat="1" ht="22.5" x14ac:dyDescent="0.2">
      <c r="A843" s="1" t="s">
        <v>97</v>
      </c>
      <c r="B843" s="8" t="s">
        <v>269</v>
      </c>
      <c r="C843" s="8" t="s">
        <v>214</v>
      </c>
      <c r="D843" s="8" t="s">
        <v>128</v>
      </c>
      <c r="E843" s="8" t="s">
        <v>954</v>
      </c>
      <c r="F843" s="251" t="s">
        <v>98</v>
      </c>
      <c r="G843" s="193">
        <v>4780.8</v>
      </c>
      <c r="H843" s="193">
        <f t="shared" si="218"/>
        <v>0</v>
      </c>
      <c r="I843" s="294">
        <f t="shared" si="216"/>
        <v>0</v>
      </c>
    </row>
    <row r="844" spans="1:9" s="181" customFormat="1" x14ac:dyDescent="0.2">
      <c r="A844" s="11" t="s">
        <v>393</v>
      </c>
      <c r="B844" s="8" t="s">
        <v>269</v>
      </c>
      <c r="C844" s="8" t="s">
        <v>214</v>
      </c>
      <c r="D844" s="8" t="s">
        <v>128</v>
      </c>
      <c r="E844" s="8" t="s">
        <v>954</v>
      </c>
      <c r="F844" s="251" t="s">
        <v>100</v>
      </c>
      <c r="G844" s="193">
        <v>4780.8</v>
      </c>
      <c r="H844" s="252"/>
      <c r="I844" s="294">
        <f t="shared" si="216"/>
        <v>0</v>
      </c>
    </row>
    <row r="845" spans="1:9" s="303" customFormat="1" x14ac:dyDescent="0.2">
      <c r="A845" s="38" t="s">
        <v>964</v>
      </c>
      <c r="B845" s="247" t="s">
        <v>269</v>
      </c>
      <c r="C845" s="247" t="s">
        <v>158</v>
      </c>
      <c r="D845" s="247"/>
      <c r="E845" s="247"/>
      <c r="F845" s="255"/>
      <c r="G845" s="194">
        <v>2480</v>
      </c>
      <c r="H845" s="252"/>
      <c r="I845" s="294">
        <f t="shared" si="216"/>
        <v>0</v>
      </c>
    </row>
    <row r="846" spans="1:9" s="181" customFormat="1" x14ac:dyDescent="0.2">
      <c r="A846" s="38" t="s">
        <v>955</v>
      </c>
      <c r="B846" s="247" t="s">
        <v>269</v>
      </c>
      <c r="C846" s="247" t="s">
        <v>158</v>
      </c>
      <c r="D846" s="247" t="s">
        <v>128</v>
      </c>
      <c r="E846" s="247"/>
      <c r="F846" s="255"/>
      <c r="G846" s="194">
        <v>2480</v>
      </c>
      <c r="H846" s="194">
        <f>H848</f>
        <v>0</v>
      </c>
      <c r="I846" s="295">
        <f t="shared" si="216"/>
        <v>0</v>
      </c>
    </row>
    <row r="847" spans="1:9" s="181" customFormat="1" ht="21" x14ac:dyDescent="0.2">
      <c r="A847" s="37" t="s">
        <v>900</v>
      </c>
      <c r="B847" s="247" t="s">
        <v>269</v>
      </c>
      <c r="C847" s="247" t="s">
        <v>158</v>
      </c>
      <c r="D847" s="247" t="s">
        <v>128</v>
      </c>
      <c r="E847" s="247" t="s">
        <v>561</v>
      </c>
      <c r="F847" s="255"/>
      <c r="G847" s="194">
        <v>2480</v>
      </c>
      <c r="H847" s="194"/>
      <c r="I847" s="295"/>
    </row>
    <row r="848" spans="1:9" s="181" customFormat="1" ht="22.5" x14ac:dyDescent="0.2">
      <c r="A848" s="11" t="s">
        <v>956</v>
      </c>
      <c r="B848" s="8" t="s">
        <v>269</v>
      </c>
      <c r="C848" s="8" t="s">
        <v>158</v>
      </c>
      <c r="D848" s="8" t="s">
        <v>128</v>
      </c>
      <c r="E848" s="8" t="s">
        <v>981</v>
      </c>
      <c r="F848" s="251"/>
      <c r="G848" s="193">
        <v>2480</v>
      </c>
      <c r="H848" s="193">
        <f t="shared" ref="G848:H850" si="219">H849</f>
        <v>0</v>
      </c>
      <c r="I848" s="294">
        <f t="shared" si="216"/>
        <v>0</v>
      </c>
    </row>
    <row r="849" spans="1:9" s="181" customFormat="1" x14ac:dyDescent="0.2">
      <c r="A849" s="1" t="s">
        <v>376</v>
      </c>
      <c r="B849" s="8" t="s">
        <v>269</v>
      </c>
      <c r="C849" s="8" t="s">
        <v>158</v>
      </c>
      <c r="D849" s="8" t="s">
        <v>128</v>
      </c>
      <c r="E849" s="8" t="s">
        <v>981</v>
      </c>
      <c r="F849" s="251">
        <v>200</v>
      </c>
      <c r="G849" s="193">
        <v>2480</v>
      </c>
      <c r="H849" s="193">
        <f t="shared" si="219"/>
        <v>0</v>
      </c>
      <c r="I849" s="294">
        <f t="shared" si="216"/>
        <v>0</v>
      </c>
    </row>
    <row r="850" spans="1:9" s="181" customFormat="1" ht="22.5" x14ac:dyDescent="0.2">
      <c r="A850" s="1" t="s">
        <v>97</v>
      </c>
      <c r="B850" s="8" t="s">
        <v>269</v>
      </c>
      <c r="C850" s="8" t="s">
        <v>158</v>
      </c>
      <c r="D850" s="8" t="s">
        <v>128</v>
      </c>
      <c r="E850" s="8" t="s">
        <v>981</v>
      </c>
      <c r="F850" s="251">
        <v>240</v>
      </c>
      <c r="G850" s="193">
        <v>2480</v>
      </c>
      <c r="H850" s="193">
        <f t="shared" si="219"/>
        <v>0</v>
      </c>
      <c r="I850" s="294">
        <f t="shared" si="216"/>
        <v>0</v>
      </c>
    </row>
    <row r="851" spans="1:9" s="181" customFormat="1" x14ac:dyDescent="0.2">
      <c r="A851" s="11" t="s">
        <v>393</v>
      </c>
      <c r="B851" s="8" t="s">
        <v>269</v>
      </c>
      <c r="C851" s="8" t="s">
        <v>158</v>
      </c>
      <c r="D851" s="8" t="s">
        <v>128</v>
      </c>
      <c r="E851" s="8" t="s">
        <v>981</v>
      </c>
      <c r="F851" s="251">
        <v>244</v>
      </c>
      <c r="G851" s="193">
        <v>2480</v>
      </c>
      <c r="H851" s="252"/>
      <c r="I851" s="294">
        <f t="shared" si="216"/>
        <v>0</v>
      </c>
    </row>
    <row r="852" spans="1:9" s="181" customFormat="1" x14ac:dyDescent="0.2">
      <c r="A852" s="3" t="s">
        <v>177</v>
      </c>
      <c r="B852" s="247" t="s">
        <v>269</v>
      </c>
      <c r="C852" s="247" t="s">
        <v>178</v>
      </c>
      <c r="D852" s="247"/>
      <c r="E852" s="247"/>
      <c r="F852" s="255"/>
      <c r="G852" s="194">
        <v>1412</v>
      </c>
      <c r="H852" s="194">
        <f>H853+H859</f>
        <v>0</v>
      </c>
      <c r="I852" s="294">
        <f t="shared" si="216"/>
        <v>0</v>
      </c>
    </row>
    <row r="853" spans="1:9" s="181" customFormat="1" x14ac:dyDescent="0.2">
      <c r="A853" s="33" t="s">
        <v>345</v>
      </c>
      <c r="B853" s="249" t="s">
        <v>269</v>
      </c>
      <c r="C853" s="249" t="s">
        <v>178</v>
      </c>
      <c r="D853" s="249" t="s">
        <v>178</v>
      </c>
      <c r="E853" s="249" t="s">
        <v>123</v>
      </c>
      <c r="F853" s="250" t="s">
        <v>124</v>
      </c>
      <c r="G853" s="192">
        <v>200</v>
      </c>
      <c r="H853" s="192">
        <f t="shared" ref="G853:H857" si="220">H854</f>
        <v>0</v>
      </c>
      <c r="I853" s="294">
        <f t="shared" si="216"/>
        <v>0</v>
      </c>
    </row>
    <row r="854" spans="1:9" s="181" customFormat="1" ht="21" x14ac:dyDescent="0.2">
      <c r="A854" s="3" t="s">
        <v>824</v>
      </c>
      <c r="B854" s="247" t="s">
        <v>269</v>
      </c>
      <c r="C854" s="247" t="s">
        <v>178</v>
      </c>
      <c r="D854" s="247" t="s">
        <v>178</v>
      </c>
      <c r="E854" s="247" t="s">
        <v>312</v>
      </c>
      <c r="F854" s="255"/>
      <c r="G854" s="194">
        <v>200</v>
      </c>
      <c r="H854" s="194">
        <f t="shared" si="220"/>
        <v>0</v>
      </c>
      <c r="I854" s="294">
        <f t="shared" si="216"/>
        <v>0</v>
      </c>
    </row>
    <row r="855" spans="1:9" x14ac:dyDescent="0.2">
      <c r="A855" s="189" t="s">
        <v>313</v>
      </c>
      <c r="B855" s="8" t="s">
        <v>269</v>
      </c>
      <c r="C855" s="8" t="s">
        <v>178</v>
      </c>
      <c r="D855" s="8" t="s">
        <v>178</v>
      </c>
      <c r="E855" s="8" t="s">
        <v>314</v>
      </c>
      <c r="F855" s="251"/>
      <c r="G855" s="193">
        <v>200</v>
      </c>
      <c r="H855" s="193">
        <f t="shared" si="220"/>
        <v>0</v>
      </c>
      <c r="I855" s="294">
        <f t="shared" si="216"/>
        <v>0</v>
      </c>
    </row>
    <row r="856" spans="1:9" x14ac:dyDescent="0.2">
      <c r="A856" s="1" t="s">
        <v>376</v>
      </c>
      <c r="B856" s="8" t="s">
        <v>269</v>
      </c>
      <c r="C856" s="8" t="s">
        <v>178</v>
      </c>
      <c r="D856" s="8" t="s">
        <v>178</v>
      </c>
      <c r="E856" s="8" t="s">
        <v>314</v>
      </c>
      <c r="F856" s="251">
        <v>200</v>
      </c>
      <c r="G856" s="193">
        <v>200</v>
      </c>
      <c r="H856" s="193">
        <f t="shared" si="220"/>
        <v>0</v>
      </c>
      <c r="I856" s="294">
        <f t="shared" si="216"/>
        <v>0</v>
      </c>
    </row>
    <row r="857" spans="1:9" ht="22.5" x14ac:dyDescent="0.2">
      <c r="A857" s="1" t="s">
        <v>97</v>
      </c>
      <c r="B857" s="8" t="s">
        <v>269</v>
      </c>
      <c r="C857" s="8" t="s">
        <v>178</v>
      </c>
      <c r="D857" s="8" t="s">
        <v>178</v>
      </c>
      <c r="E857" s="8" t="s">
        <v>314</v>
      </c>
      <c r="F857" s="251">
        <v>240</v>
      </c>
      <c r="G857" s="193">
        <v>200</v>
      </c>
      <c r="H857" s="193">
        <f t="shared" si="220"/>
        <v>0</v>
      </c>
      <c r="I857" s="294">
        <f t="shared" si="216"/>
        <v>0</v>
      </c>
    </row>
    <row r="858" spans="1:9" x14ac:dyDescent="0.2">
      <c r="A858" s="11" t="s">
        <v>393</v>
      </c>
      <c r="B858" s="8" t="s">
        <v>269</v>
      </c>
      <c r="C858" s="8" t="s">
        <v>178</v>
      </c>
      <c r="D858" s="8" t="s">
        <v>178</v>
      </c>
      <c r="E858" s="8" t="s">
        <v>314</v>
      </c>
      <c r="F858" s="251">
        <v>244</v>
      </c>
      <c r="G858" s="193">
        <v>200</v>
      </c>
      <c r="H858" s="252"/>
      <c r="I858" s="294">
        <f t="shared" si="216"/>
        <v>0</v>
      </c>
    </row>
    <row r="859" spans="1:9" x14ac:dyDescent="0.2">
      <c r="A859" s="33" t="s">
        <v>193</v>
      </c>
      <c r="B859" s="249" t="s">
        <v>269</v>
      </c>
      <c r="C859" s="249" t="s">
        <v>178</v>
      </c>
      <c r="D859" s="249" t="s">
        <v>194</v>
      </c>
      <c r="E859" s="249" t="s">
        <v>123</v>
      </c>
      <c r="F859" s="250" t="s">
        <v>124</v>
      </c>
      <c r="G859" s="192">
        <v>1212</v>
      </c>
      <c r="H859" s="192">
        <f>H860</f>
        <v>0</v>
      </c>
      <c r="I859" s="294">
        <f t="shared" si="216"/>
        <v>0</v>
      </c>
    </row>
    <row r="860" spans="1:9" ht="22.5" x14ac:dyDescent="0.2">
      <c r="A860" s="29" t="s">
        <v>383</v>
      </c>
      <c r="B860" s="8" t="s">
        <v>269</v>
      </c>
      <c r="C860" s="251" t="s">
        <v>178</v>
      </c>
      <c r="D860" s="251" t="s">
        <v>194</v>
      </c>
      <c r="E860" s="8" t="s">
        <v>308</v>
      </c>
      <c r="F860" s="251" t="s">
        <v>124</v>
      </c>
      <c r="G860" s="193">
        <v>1212</v>
      </c>
      <c r="H860" s="193">
        <f t="shared" ref="H860" si="221">H861+H865</f>
        <v>0</v>
      </c>
      <c r="I860" s="294">
        <f t="shared" si="216"/>
        <v>0</v>
      </c>
    </row>
    <row r="861" spans="1:9" s="180" customFormat="1" ht="33.75" x14ac:dyDescent="0.2">
      <c r="A861" s="1" t="s">
        <v>87</v>
      </c>
      <c r="B861" s="254" t="s">
        <v>269</v>
      </c>
      <c r="C861" s="251" t="s">
        <v>178</v>
      </c>
      <c r="D861" s="251" t="s">
        <v>194</v>
      </c>
      <c r="E861" s="8" t="s">
        <v>308</v>
      </c>
      <c r="F861" s="269">
        <v>100</v>
      </c>
      <c r="G861" s="258">
        <v>1078.837</v>
      </c>
      <c r="H861" s="258">
        <f t="shared" ref="G861:H861" si="222">H862</f>
        <v>0</v>
      </c>
      <c r="I861" s="294">
        <f t="shared" si="216"/>
        <v>0</v>
      </c>
    </row>
    <row r="862" spans="1:9" s="180" customFormat="1" ht="12" x14ac:dyDescent="0.2">
      <c r="A862" s="1" t="s">
        <v>108</v>
      </c>
      <c r="B862" s="254" t="s">
        <v>269</v>
      </c>
      <c r="C862" s="251" t="s">
        <v>178</v>
      </c>
      <c r="D862" s="251" t="s">
        <v>194</v>
      </c>
      <c r="E862" s="8" t="s">
        <v>308</v>
      </c>
      <c r="F862" s="269">
        <v>120</v>
      </c>
      <c r="G862" s="258">
        <v>1078.837</v>
      </c>
      <c r="H862" s="258">
        <f t="shared" ref="G862:H862" si="223">H863+H864</f>
        <v>0</v>
      </c>
      <c r="I862" s="294">
        <f t="shared" si="216"/>
        <v>0</v>
      </c>
    </row>
    <row r="863" spans="1:9" s="180" customFormat="1" ht="12" x14ac:dyDescent="0.2">
      <c r="A863" s="5" t="s">
        <v>109</v>
      </c>
      <c r="B863" s="254" t="s">
        <v>269</v>
      </c>
      <c r="C863" s="251" t="s">
        <v>178</v>
      </c>
      <c r="D863" s="251" t="s">
        <v>194</v>
      </c>
      <c r="E863" s="8" t="s">
        <v>308</v>
      </c>
      <c r="F863" s="269">
        <v>121</v>
      </c>
      <c r="G863" s="193">
        <v>828.6</v>
      </c>
      <c r="H863" s="259"/>
      <c r="I863" s="294">
        <f t="shared" si="216"/>
        <v>0</v>
      </c>
    </row>
    <row r="864" spans="1:9" s="180" customFormat="1" ht="22.5" x14ac:dyDescent="0.2">
      <c r="A864" s="5" t="s">
        <v>110</v>
      </c>
      <c r="B864" s="8" t="s">
        <v>269</v>
      </c>
      <c r="C864" s="251" t="s">
        <v>178</v>
      </c>
      <c r="D864" s="251" t="s">
        <v>194</v>
      </c>
      <c r="E864" s="8" t="s">
        <v>308</v>
      </c>
      <c r="F864" s="251">
        <v>129</v>
      </c>
      <c r="G864" s="193">
        <v>250.23699999999999</v>
      </c>
      <c r="H864" s="252"/>
      <c r="I864" s="294">
        <f t="shared" si="216"/>
        <v>0</v>
      </c>
    </row>
    <row r="865" spans="1:9" x14ac:dyDescent="0.2">
      <c r="A865" s="1" t="s">
        <v>376</v>
      </c>
      <c r="B865" s="8" t="s">
        <v>269</v>
      </c>
      <c r="C865" s="251" t="s">
        <v>178</v>
      </c>
      <c r="D865" s="251" t="s">
        <v>194</v>
      </c>
      <c r="E865" s="8" t="s">
        <v>308</v>
      </c>
      <c r="F865" s="251" t="s">
        <v>96</v>
      </c>
      <c r="G865" s="193">
        <v>133.16300000000001</v>
      </c>
      <c r="H865" s="193">
        <f t="shared" ref="H865" si="224">H866</f>
        <v>0</v>
      </c>
      <c r="I865" s="294">
        <f t="shared" si="216"/>
        <v>0</v>
      </c>
    </row>
    <row r="866" spans="1:9" ht="22.5" x14ac:dyDescent="0.2">
      <c r="A866" s="1" t="s">
        <v>97</v>
      </c>
      <c r="B866" s="8" t="s">
        <v>269</v>
      </c>
      <c r="C866" s="251" t="s">
        <v>178</v>
      </c>
      <c r="D866" s="251" t="s">
        <v>194</v>
      </c>
      <c r="E866" s="8" t="s">
        <v>308</v>
      </c>
      <c r="F866" s="251" t="s">
        <v>98</v>
      </c>
      <c r="G866" s="193">
        <v>133.16300000000001</v>
      </c>
      <c r="H866" s="193">
        <f>H868</f>
        <v>0</v>
      </c>
      <c r="I866" s="294">
        <f t="shared" si="216"/>
        <v>0</v>
      </c>
    </row>
    <row r="867" spans="1:9" x14ac:dyDescent="0.2">
      <c r="A867" s="11" t="s">
        <v>111</v>
      </c>
      <c r="B867" s="8" t="s">
        <v>269</v>
      </c>
      <c r="C867" s="251" t="s">
        <v>178</v>
      </c>
      <c r="D867" s="251" t="s">
        <v>194</v>
      </c>
      <c r="E867" s="8" t="s">
        <v>308</v>
      </c>
      <c r="F867" s="251">
        <v>242</v>
      </c>
      <c r="G867" s="193">
        <v>50</v>
      </c>
      <c r="H867" s="193"/>
      <c r="I867" s="294"/>
    </row>
    <row r="868" spans="1:9" x14ac:dyDescent="0.2">
      <c r="A868" s="11" t="s">
        <v>393</v>
      </c>
      <c r="B868" s="8" t="s">
        <v>269</v>
      </c>
      <c r="C868" s="251" t="s">
        <v>178</v>
      </c>
      <c r="D868" s="251" t="s">
        <v>194</v>
      </c>
      <c r="E868" s="8" t="s">
        <v>308</v>
      </c>
      <c r="F868" s="251" t="s">
        <v>100</v>
      </c>
      <c r="G868" s="193">
        <v>83.162999999999997</v>
      </c>
      <c r="H868" s="252"/>
      <c r="I868" s="294">
        <f t="shared" si="216"/>
        <v>0</v>
      </c>
    </row>
    <row r="869" spans="1:9" x14ac:dyDescent="0.2">
      <c r="A869" s="3" t="s">
        <v>103</v>
      </c>
      <c r="B869" s="247" t="s">
        <v>269</v>
      </c>
      <c r="C869" s="255" t="s">
        <v>72</v>
      </c>
      <c r="D869" s="247"/>
      <c r="E869" s="247"/>
      <c r="F869" s="255"/>
      <c r="G869" s="194">
        <v>700</v>
      </c>
      <c r="H869" s="194">
        <f t="shared" ref="G869:H872" si="225">H870</f>
        <v>0</v>
      </c>
      <c r="I869" s="294">
        <f t="shared" si="216"/>
        <v>0</v>
      </c>
    </row>
    <row r="870" spans="1:9" ht="22.5" x14ac:dyDescent="0.2">
      <c r="A870" s="33" t="s">
        <v>631</v>
      </c>
      <c r="B870" s="249" t="s">
        <v>269</v>
      </c>
      <c r="C870" s="250" t="s">
        <v>72</v>
      </c>
      <c r="D870" s="249" t="s">
        <v>104</v>
      </c>
      <c r="E870" s="249" t="s">
        <v>817</v>
      </c>
      <c r="F870" s="250"/>
      <c r="G870" s="192">
        <v>700</v>
      </c>
      <c r="H870" s="192">
        <f t="shared" si="225"/>
        <v>0</v>
      </c>
      <c r="I870" s="294">
        <f t="shared" si="216"/>
        <v>0</v>
      </c>
    </row>
    <row r="871" spans="1:9" x14ac:dyDescent="0.2">
      <c r="A871" s="1" t="s">
        <v>376</v>
      </c>
      <c r="B871" s="8" t="s">
        <v>269</v>
      </c>
      <c r="C871" s="251" t="s">
        <v>72</v>
      </c>
      <c r="D871" s="8" t="s">
        <v>104</v>
      </c>
      <c r="E871" s="8" t="s">
        <v>484</v>
      </c>
      <c r="F871" s="251" t="s">
        <v>96</v>
      </c>
      <c r="G871" s="193">
        <v>700</v>
      </c>
      <c r="H871" s="193">
        <f t="shared" si="225"/>
        <v>0</v>
      </c>
      <c r="I871" s="294">
        <f t="shared" si="216"/>
        <v>0</v>
      </c>
    </row>
    <row r="872" spans="1:9" ht="22.5" x14ac:dyDescent="0.2">
      <c r="A872" s="1" t="s">
        <v>97</v>
      </c>
      <c r="B872" s="8" t="s">
        <v>269</v>
      </c>
      <c r="C872" s="251" t="s">
        <v>72</v>
      </c>
      <c r="D872" s="8" t="s">
        <v>104</v>
      </c>
      <c r="E872" s="8" t="s">
        <v>484</v>
      </c>
      <c r="F872" s="251" t="s">
        <v>98</v>
      </c>
      <c r="G872" s="193">
        <v>700</v>
      </c>
      <c r="H872" s="193">
        <f t="shared" si="225"/>
        <v>0</v>
      </c>
      <c r="I872" s="294">
        <f t="shared" si="216"/>
        <v>0</v>
      </c>
    </row>
    <row r="873" spans="1:9" x14ac:dyDescent="0.2">
      <c r="A873" s="11" t="s">
        <v>393</v>
      </c>
      <c r="B873" s="8" t="s">
        <v>269</v>
      </c>
      <c r="C873" s="251" t="s">
        <v>72</v>
      </c>
      <c r="D873" s="8" t="s">
        <v>104</v>
      </c>
      <c r="E873" s="8" t="s">
        <v>484</v>
      </c>
      <c r="F873" s="251" t="s">
        <v>100</v>
      </c>
      <c r="G873" s="193">
        <v>700</v>
      </c>
      <c r="H873" s="252"/>
      <c r="I873" s="294">
        <f t="shared" si="216"/>
        <v>0</v>
      </c>
    </row>
    <row r="874" spans="1:9" x14ac:dyDescent="0.2">
      <c r="A874" s="3" t="s">
        <v>315</v>
      </c>
      <c r="B874" s="247" t="s">
        <v>269</v>
      </c>
      <c r="C874" s="255" t="s">
        <v>194</v>
      </c>
      <c r="D874" s="247" t="s">
        <v>122</v>
      </c>
      <c r="E874" s="247" t="s">
        <v>123</v>
      </c>
      <c r="F874" s="255" t="s">
        <v>124</v>
      </c>
      <c r="G874" s="194">
        <v>360</v>
      </c>
      <c r="H874" s="194">
        <f t="shared" ref="G874:H883" si="226">H875</f>
        <v>0</v>
      </c>
      <c r="I874" s="294">
        <f t="shared" si="216"/>
        <v>0</v>
      </c>
    </row>
    <row r="875" spans="1:9" x14ac:dyDescent="0.2">
      <c r="A875" s="33" t="s">
        <v>316</v>
      </c>
      <c r="B875" s="249" t="s">
        <v>269</v>
      </c>
      <c r="C875" s="250" t="s">
        <v>194</v>
      </c>
      <c r="D875" s="249" t="s">
        <v>194</v>
      </c>
      <c r="E875" s="249" t="s">
        <v>123</v>
      </c>
      <c r="F875" s="250" t="s">
        <v>124</v>
      </c>
      <c r="G875" s="192">
        <v>360</v>
      </c>
      <c r="H875" s="192">
        <f>H876</f>
        <v>0</v>
      </c>
      <c r="I875" s="294">
        <f t="shared" si="216"/>
        <v>0</v>
      </c>
    </row>
    <row r="876" spans="1:9" ht="21" x14ac:dyDescent="0.2">
      <c r="A876" s="37" t="s">
        <v>803</v>
      </c>
      <c r="B876" s="247" t="s">
        <v>269</v>
      </c>
      <c r="C876" s="255" t="s">
        <v>194</v>
      </c>
      <c r="D876" s="247" t="s">
        <v>194</v>
      </c>
      <c r="E876" s="247" t="s">
        <v>317</v>
      </c>
      <c r="F876" s="255"/>
      <c r="G876" s="194">
        <v>360</v>
      </c>
      <c r="H876" s="194">
        <f>H877+H881</f>
        <v>0</v>
      </c>
      <c r="I876" s="294">
        <f t="shared" si="216"/>
        <v>0</v>
      </c>
    </row>
    <row r="877" spans="1:9" ht="22.5" x14ac:dyDescent="0.2">
      <c r="A877" s="5" t="s">
        <v>533</v>
      </c>
      <c r="B877" s="8" t="s">
        <v>269</v>
      </c>
      <c r="C877" s="251" t="s">
        <v>194</v>
      </c>
      <c r="D877" s="8" t="s">
        <v>194</v>
      </c>
      <c r="E877" s="8" t="s">
        <v>534</v>
      </c>
      <c r="F877" s="251"/>
      <c r="G877" s="193">
        <v>360</v>
      </c>
      <c r="H877" s="193">
        <f t="shared" si="226"/>
        <v>0</v>
      </c>
      <c r="I877" s="294">
        <f t="shared" si="216"/>
        <v>0</v>
      </c>
    </row>
    <row r="878" spans="1:9" s="181" customFormat="1" x14ac:dyDescent="0.2">
      <c r="A878" s="1" t="s">
        <v>376</v>
      </c>
      <c r="B878" s="8" t="s">
        <v>269</v>
      </c>
      <c r="C878" s="251" t="s">
        <v>194</v>
      </c>
      <c r="D878" s="8" t="s">
        <v>194</v>
      </c>
      <c r="E878" s="8" t="s">
        <v>534</v>
      </c>
      <c r="F878" s="251" t="s">
        <v>96</v>
      </c>
      <c r="G878" s="193">
        <v>360</v>
      </c>
      <c r="H878" s="193">
        <f t="shared" si="226"/>
        <v>0</v>
      </c>
      <c r="I878" s="294">
        <f t="shared" si="216"/>
        <v>0</v>
      </c>
    </row>
    <row r="879" spans="1:9" s="181" customFormat="1" ht="22.5" x14ac:dyDescent="0.2">
      <c r="A879" s="1" t="s">
        <v>97</v>
      </c>
      <c r="B879" s="8" t="s">
        <v>269</v>
      </c>
      <c r="C879" s="251" t="s">
        <v>194</v>
      </c>
      <c r="D879" s="8" t="s">
        <v>194</v>
      </c>
      <c r="E879" s="8" t="s">
        <v>534</v>
      </c>
      <c r="F879" s="251" t="s">
        <v>98</v>
      </c>
      <c r="G879" s="193">
        <v>360</v>
      </c>
      <c r="H879" s="193">
        <f t="shared" si="226"/>
        <v>0</v>
      </c>
      <c r="I879" s="294">
        <f t="shared" si="216"/>
        <v>0</v>
      </c>
    </row>
    <row r="880" spans="1:9" s="181" customFormat="1" x14ac:dyDescent="0.2">
      <c r="A880" s="11" t="s">
        <v>393</v>
      </c>
      <c r="B880" s="8" t="s">
        <v>269</v>
      </c>
      <c r="C880" s="251" t="s">
        <v>194</v>
      </c>
      <c r="D880" s="8" t="s">
        <v>194</v>
      </c>
      <c r="E880" s="8" t="s">
        <v>534</v>
      </c>
      <c r="F880" s="251" t="s">
        <v>100</v>
      </c>
      <c r="G880" s="193">
        <v>360</v>
      </c>
      <c r="H880" s="252"/>
      <c r="I880" s="294">
        <f t="shared" si="216"/>
        <v>0</v>
      </c>
    </row>
    <row r="881" spans="1:9" x14ac:dyDescent="0.2">
      <c r="A881" s="5" t="s">
        <v>605</v>
      </c>
      <c r="B881" s="8" t="s">
        <v>269</v>
      </c>
      <c r="C881" s="251" t="s">
        <v>194</v>
      </c>
      <c r="D881" s="8" t="s">
        <v>194</v>
      </c>
      <c r="E881" s="8" t="s">
        <v>604</v>
      </c>
      <c r="F881" s="251"/>
      <c r="G881" s="193">
        <v>0</v>
      </c>
      <c r="H881" s="193">
        <f t="shared" ref="G881:H881" si="227">H882</f>
        <v>0</v>
      </c>
      <c r="I881" s="294" t="e">
        <f t="shared" si="216"/>
        <v>#DIV/0!</v>
      </c>
    </row>
    <row r="882" spans="1:9" x14ac:dyDescent="0.2">
      <c r="A882" s="28" t="s">
        <v>136</v>
      </c>
      <c r="B882" s="8" t="s">
        <v>269</v>
      </c>
      <c r="C882" s="251" t="s">
        <v>194</v>
      </c>
      <c r="D882" s="8" t="s">
        <v>194</v>
      </c>
      <c r="E882" s="8" t="s">
        <v>604</v>
      </c>
      <c r="F882" s="251">
        <v>300</v>
      </c>
      <c r="G882" s="193">
        <v>0</v>
      </c>
      <c r="H882" s="193">
        <f t="shared" si="226"/>
        <v>0</v>
      </c>
      <c r="I882" s="294" t="e">
        <f t="shared" si="216"/>
        <v>#DIV/0!</v>
      </c>
    </row>
    <row r="883" spans="1:9" x14ac:dyDescent="0.2">
      <c r="A883" s="28" t="s">
        <v>447</v>
      </c>
      <c r="B883" s="8" t="s">
        <v>269</v>
      </c>
      <c r="C883" s="251" t="s">
        <v>194</v>
      </c>
      <c r="D883" s="8" t="s">
        <v>194</v>
      </c>
      <c r="E883" s="8" t="s">
        <v>604</v>
      </c>
      <c r="F883" s="251">
        <v>320</v>
      </c>
      <c r="G883" s="193">
        <v>0</v>
      </c>
      <c r="H883" s="193">
        <f t="shared" si="226"/>
        <v>0</v>
      </c>
      <c r="I883" s="294" t="e">
        <f t="shared" si="216"/>
        <v>#DIV/0!</v>
      </c>
    </row>
    <row r="884" spans="1:9" ht="22.5" x14ac:dyDescent="0.2">
      <c r="A884" s="28" t="s">
        <v>445</v>
      </c>
      <c r="B884" s="8" t="s">
        <v>269</v>
      </c>
      <c r="C884" s="251" t="s">
        <v>194</v>
      </c>
      <c r="D884" s="8" t="s">
        <v>194</v>
      </c>
      <c r="E884" s="8" t="s">
        <v>604</v>
      </c>
      <c r="F884" s="251">
        <v>321</v>
      </c>
      <c r="G884" s="193"/>
      <c r="H884" s="252"/>
      <c r="I884" s="294" t="e">
        <f t="shared" si="216"/>
        <v>#DIV/0!</v>
      </c>
    </row>
    <row r="885" spans="1:9" x14ac:dyDescent="0.2">
      <c r="A885" s="3" t="s">
        <v>125</v>
      </c>
      <c r="B885" s="247" t="s">
        <v>269</v>
      </c>
      <c r="C885" s="255">
        <v>10</v>
      </c>
      <c r="D885" s="247"/>
      <c r="E885" s="247"/>
      <c r="F885" s="255"/>
      <c r="G885" s="194">
        <v>5664.3</v>
      </c>
      <c r="H885" s="194">
        <f>H886+H932+H925</f>
        <v>0</v>
      </c>
      <c r="I885" s="294">
        <f t="shared" si="216"/>
        <v>0</v>
      </c>
    </row>
    <row r="886" spans="1:9" x14ac:dyDescent="0.2">
      <c r="A886" s="33" t="s">
        <v>318</v>
      </c>
      <c r="B886" s="249" t="s">
        <v>269</v>
      </c>
      <c r="C886" s="250">
        <v>10</v>
      </c>
      <c r="D886" s="249" t="s">
        <v>128</v>
      </c>
      <c r="E886" s="249"/>
      <c r="F886" s="250"/>
      <c r="G886" s="192">
        <v>1080</v>
      </c>
      <c r="H886" s="192">
        <f>H887+H892</f>
        <v>0</v>
      </c>
      <c r="I886" s="294">
        <f t="shared" si="216"/>
        <v>0</v>
      </c>
    </row>
    <row r="887" spans="1:9" ht="21" x14ac:dyDescent="0.2">
      <c r="A887" s="3" t="s">
        <v>825</v>
      </c>
      <c r="B887" s="247" t="s">
        <v>269</v>
      </c>
      <c r="C887" s="255">
        <v>10</v>
      </c>
      <c r="D887" s="247" t="s">
        <v>128</v>
      </c>
      <c r="E887" s="247" t="s">
        <v>304</v>
      </c>
      <c r="F887" s="255"/>
      <c r="G887" s="194">
        <v>0</v>
      </c>
      <c r="H887" s="194">
        <f t="shared" ref="G887:H890" si="228">H888</f>
        <v>0</v>
      </c>
      <c r="I887" s="294" t="e">
        <f t="shared" si="216"/>
        <v>#DIV/0!</v>
      </c>
    </row>
    <row r="888" spans="1:9" x14ac:dyDescent="0.2">
      <c r="A888" s="1" t="s">
        <v>684</v>
      </c>
      <c r="B888" s="8" t="s">
        <v>269</v>
      </c>
      <c r="C888" s="251">
        <v>10</v>
      </c>
      <c r="D888" s="8" t="s">
        <v>128</v>
      </c>
      <c r="E888" s="8" t="s">
        <v>683</v>
      </c>
      <c r="F888" s="251"/>
      <c r="G888" s="193">
        <v>0</v>
      </c>
      <c r="H888" s="193">
        <f t="shared" si="228"/>
        <v>0</v>
      </c>
      <c r="I888" s="294" t="e">
        <f t="shared" si="216"/>
        <v>#DIV/0!</v>
      </c>
    </row>
    <row r="889" spans="1:9" x14ac:dyDescent="0.2">
      <c r="A889" s="28" t="s">
        <v>136</v>
      </c>
      <c r="B889" s="8" t="s">
        <v>269</v>
      </c>
      <c r="C889" s="251">
        <v>10</v>
      </c>
      <c r="D889" s="8" t="s">
        <v>128</v>
      </c>
      <c r="E889" s="8" t="s">
        <v>683</v>
      </c>
      <c r="F889" s="251">
        <v>300</v>
      </c>
      <c r="G889" s="193">
        <v>0</v>
      </c>
      <c r="H889" s="193">
        <f t="shared" si="228"/>
        <v>0</v>
      </c>
      <c r="I889" s="294" t="e">
        <f t="shared" si="216"/>
        <v>#DIV/0!</v>
      </c>
    </row>
    <row r="890" spans="1:9" x14ac:dyDescent="0.2">
      <c r="A890" s="28" t="s">
        <v>447</v>
      </c>
      <c r="B890" s="8" t="s">
        <v>269</v>
      </c>
      <c r="C890" s="251">
        <v>10</v>
      </c>
      <c r="D890" s="8" t="s">
        <v>128</v>
      </c>
      <c r="E890" s="8" t="s">
        <v>683</v>
      </c>
      <c r="F890" s="251">
        <v>320</v>
      </c>
      <c r="G890" s="193">
        <v>0</v>
      </c>
      <c r="H890" s="193">
        <f t="shared" si="228"/>
        <v>0</v>
      </c>
      <c r="I890" s="294" t="e">
        <f t="shared" si="216"/>
        <v>#DIV/0!</v>
      </c>
    </row>
    <row r="891" spans="1:9" x14ac:dyDescent="0.2">
      <c r="A891" s="1" t="s">
        <v>319</v>
      </c>
      <c r="B891" s="8" t="s">
        <v>269</v>
      </c>
      <c r="C891" s="251">
        <v>10</v>
      </c>
      <c r="D891" s="8" t="s">
        <v>128</v>
      </c>
      <c r="E891" s="8" t="s">
        <v>683</v>
      </c>
      <c r="F891" s="251">
        <v>322</v>
      </c>
      <c r="G891" s="193"/>
      <c r="H891" s="252"/>
      <c r="I891" s="294" t="e">
        <f t="shared" si="216"/>
        <v>#DIV/0!</v>
      </c>
    </row>
    <row r="892" spans="1:9" ht="21" x14ac:dyDescent="0.2">
      <c r="A892" s="3" t="s">
        <v>822</v>
      </c>
      <c r="B892" s="247" t="s">
        <v>269</v>
      </c>
      <c r="C892" s="255">
        <v>10</v>
      </c>
      <c r="D892" s="247" t="s">
        <v>128</v>
      </c>
      <c r="E892" s="247" t="s">
        <v>328</v>
      </c>
      <c r="F892" s="255"/>
      <c r="G892" s="194">
        <v>1080</v>
      </c>
      <c r="H892" s="194">
        <f>H893+H900+H907+H913+H917+H921</f>
        <v>0</v>
      </c>
      <c r="I892" s="294">
        <f t="shared" si="216"/>
        <v>0</v>
      </c>
    </row>
    <row r="893" spans="1:9" ht="22.5" x14ac:dyDescent="0.2">
      <c r="A893" s="5" t="s">
        <v>415</v>
      </c>
      <c r="B893" s="8" t="s">
        <v>269</v>
      </c>
      <c r="C893" s="251">
        <v>10</v>
      </c>
      <c r="D893" s="8" t="s">
        <v>128</v>
      </c>
      <c r="E893" s="8" t="s">
        <v>414</v>
      </c>
      <c r="F893" s="251"/>
      <c r="G893" s="193">
        <v>130</v>
      </c>
      <c r="H893" s="193">
        <f t="shared" ref="G893:H895" si="229">H894</f>
        <v>0</v>
      </c>
      <c r="I893" s="294">
        <f t="shared" si="216"/>
        <v>0</v>
      </c>
    </row>
    <row r="894" spans="1:9" x14ac:dyDescent="0.2">
      <c r="A894" s="1" t="s">
        <v>376</v>
      </c>
      <c r="B894" s="8" t="s">
        <v>269</v>
      </c>
      <c r="C894" s="251">
        <v>10</v>
      </c>
      <c r="D894" s="8" t="s">
        <v>128</v>
      </c>
      <c r="E894" s="8" t="s">
        <v>414</v>
      </c>
      <c r="F894" s="251" t="s">
        <v>96</v>
      </c>
      <c r="G894" s="193">
        <v>100</v>
      </c>
      <c r="H894" s="193">
        <f t="shared" si="229"/>
        <v>0</v>
      </c>
      <c r="I894" s="294">
        <f t="shared" si="216"/>
        <v>0</v>
      </c>
    </row>
    <row r="895" spans="1:9" ht="22.5" x14ac:dyDescent="0.2">
      <c r="A895" s="1" t="s">
        <v>97</v>
      </c>
      <c r="B895" s="8" t="s">
        <v>269</v>
      </c>
      <c r="C895" s="251">
        <v>10</v>
      </c>
      <c r="D895" s="8" t="s">
        <v>128</v>
      </c>
      <c r="E895" s="8" t="s">
        <v>414</v>
      </c>
      <c r="F895" s="251" t="s">
        <v>98</v>
      </c>
      <c r="G895" s="193">
        <v>100</v>
      </c>
      <c r="H895" s="193">
        <f t="shared" si="229"/>
        <v>0</v>
      </c>
      <c r="I895" s="294">
        <f t="shared" si="216"/>
        <v>0</v>
      </c>
    </row>
    <row r="896" spans="1:9" x14ac:dyDescent="0.2">
      <c r="A896" s="11" t="s">
        <v>393</v>
      </c>
      <c r="B896" s="8" t="s">
        <v>269</v>
      </c>
      <c r="C896" s="251">
        <v>10</v>
      </c>
      <c r="D896" s="8" t="s">
        <v>128</v>
      </c>
      <c r="E896" s="8" t="s">
        <v>414</v>
      </c>
      <c r="F896" s="251" t="s">
        <v>100</v>
      </c>
      <c r="G896" s="193">
        <v>100</v>
      </c>
      <c r="H896" s="252"/>
      <c r="I896" s="294">
        <f t="shared" si="216"/>
        <v>0</v>
      </c>
    </row>
    <row r="897" spans="1:9" x14ac:dyDescent="0.2">
      <c r="A897" s="28" t="s">
        <v>136</v>
      </c>
      <c r="B897" s="8" t="s">
        <v>269</v>
      </c>
      <c r="C897" s="251">
        <v>10</v>
      </c>
      <c r="D897" s="8" t="s">
        <v>128</v>
      </c>
      <c r="E897" s="8" t="s">
        <v>414</v>
      </c>
      <c r="F897" s="251">
        <v>300</v>
      </c>
      <c r="G897" s="193">
        <v>30</v>
      </c>
      <c r="H897" s="252"/>
      <c r="I897" s="294"/>
    </row>
    <row r="898" spans="1:9" x14ac:dyDescent="0.2">
      <c r="A898" s="28" t="s">
        <v>447</v>
      </c>
      <c r="B898" s="8" t="s">
        <v>269</v>
      </c>
      <c r="C898" s="251">
        <v>10</v>
      </c>
      <c r="D898" s="8" t="s">
        <v>128</v>
      </c>
      <c r="E898" s="8" t="s">
        <v>414</v>
      </c>
      <c r="F898" s="251">
        <v>320</v>
      </c>
      <c r="G898" s="193">
        <v>30</v>
      </c>
      <c r="H898" s="252"/>
      <c r="I898" s="294"/>
    </row>
    <row r="899" spans="1:9" ht="22.5" x14ac:dyDescent="0.2">
      <c r="A899" s="28" t="s">
        <v>445</v>
      </c>
      <c r="B899" s="8" t="s">
        <v>269</v>
      </c>
      <c r="C899" s="251">
        <v>10</v>
      </c>
      <c r="D899" s="8" t="s">
        <v>128</v>
      </c>
      <c r="E899" s="8" t="s">
        <v>414</v>
      </c>
      <c r="F899" s="251">
        <v>321</v>
      </c>
      <c r="G899" s="193">
        <v>30</v>
      </c>
      <c r="H899" s="252"/>
      <c r="I899" s="294"/>
    </row>
    <row r="900" spans="1:9" s="179" customFormat="1" ht="12" x14ac:dyDescent="0.2">
      <c r="A900" s="5" t="s">
        <v>416</v>
      </c>
      <c r="B900" s="8" t="s">
        <v>269</v>
      </c>
      <c r="C900" s="251">
        <v>10</v>
      </c>
      <c r="D900" s="8" t="s">
        <v>128</v>
      </c>
      <c r="E900" s="8" t="s">
        <v>417</v>
      </c>
      <c r="F900" s="251"/>
      <c r="G900" s="193">
        <v>140</v>
      </c>
      <c r="H900" s="193">
        <f t="shared" ref="G900:H900" si="230">H904+H901</f>
        <v>0</v>
      </c>
      <c r="I900" s="294">
        <f t="shared" si="216"/>
        <v>0</v>
      </c>
    </row>
    <row r="901" spans="1:9" x14ac:dyDescent="0.2">
      <c r="A901" s="1" t="s">
        <v>376</v>
      </c>
      <c r="B901" s="8" t="s">
        <v>269</v>
      </c>
      <c r="C901" s="251">
        <v>10</v>
      </c>
      <c r="D901" s="8" t="s">
        <v>128</v>
      </c>
      <c r="E901" s="8" t="s">
        <v>417</v>
      </c>
      <c r="F901" s="251" t="s">
        <v>96</v>
      </c>
      <c r="G901" s="193">
        <v>40</v>
      </c>
      <c r="H901" s="193">
        <f t="shared" ref="G901:H902" si="231">H902</f>
        <v>0</v>
      </c>
      <c r="I901" s="294">
        <f t="shared" si="216"/>
        <v>0</v>
      </c>
    </row>
    <row r="902" spans="1:9" ht="22.5" x14ac:dyDescent="0.2">
      <c r="A902" s="1" t="s">
        <v>97</v>
      </c>
      <c r="B902" s="8" t="s">
        <v>269</v>
      </c>
      <c r="C902" s="251">
        <v>10</v>
      </c>
      <c r="D902" s="8" t="s">
        <v>128</v>
      </c>
      <c r="E902" s="8" t="s">
        <v>417</v>
      </c>
      <c r="F902" s="251" t="s">
        <v>98</v>
      </c>
      <c r="G902" s="193">
        <v>40</v>
      </c>
      <c r="H902" s="193">
        <f t="shared" si="231"/>
        <v>0</v>
      </c>
      <c r="I902" s="294">
        <f t="shared" si="216"/>
        <v>0</v>
      </c>
    </row>
    <row r="903" spans="1:9" s="181" customFormat="1" x14ac:dyDescent="0.2">
      <c r="A903" s="11" t="s">
        <v>393</v>
      </c>
      <c r="B903" s="8" t="s">
        <v>269</v>
      </c>
      <c r="C903" s="251">
        <v>10</v>
      </c>
      <c r="D903" s="8" t="s">
        <v>128</v>
      </c>
      <c r="E903" s="8" t="s">
        <v>417</v>
      </c>
      <c r="F903" s="251" t="s">
        <v>100</v>
      </c>
      <c r="G903" s="193">
        <v>40</v>
      </c>
      <c r="H903" s="252"/>
      <c r="I903" s="294">
        <f t="shared" si="216"/>
        <v>0</v>
      </c>
    </row>
    <row r="904" spans="1:9" s="181" customFormat="1" x14ac:dyDescent="0.2">
      <c r="A904" s="28" t="s">
        <v>136</v>
      </c>
      <c r="B904" s="8" t="s">
        <v>269</v>
      </c>
      <c r="C904" s="251">
        <v>10</v>
      </c>
      <c r="D904" s="8" t="s">
        <v>128</v>
      </c>
      <c r="E904" s="8" t="s">
        <v>417</v>
      </c>
      <c r="F904" s="251">
        <v>300</v>
      </c>
      <c r="G904" s="193">
        <v>100</v>
      </c>
      <c r="H904" s="193">
        <f t="shared" ref="G904:H905" si="232">H905</f>
        <v>0</v>
      </c>
      <c r="I904" s="294">
        <f t="shared" si="216"/>
        <v>0</v>
      </c>
    </row>
    <row r="905" spans="1:9" s="181" customFormat="1" x14ac:dyDescent="0.2">
      <c r="A905" s="28" t="s">
        <v>447</v>
      </c>
      <c r="B905" s="8" t="s">
        <v>269</v>
      </c>
      <c r="C905" s="251">
        <v>10</v>
      </c>
      <c r="D905" s="8" t="s">
        <v>128</v>
      </c>
      <c r="E905" s="8" t="s">
        <v>417</v>
      </c>
      <c r="F905" s="251">
        <v>320</v>
      </c>
      <c r="G905" s="193">
        <v>100</v>
      </c>
      <c r="H905" s="193">
        <f t="shared" si="232"/>
        <v>0</v>
      </c>
      <c r="I905" s="294">
        <f t="shared" si="216"/>
        <v>0</v>
      </c>
    </row>
    <row r="906" spans="1:9" s="181" customFormat="1" ht="22.5" x14ac:dyDescent="0.2">
      <c r="A906" s="28" t="s">
        <v>445</v>
      </c>
      <c r="B906" s="8" t="s">
        <v>269</v>
      </c>
      <c r="C906" s="251">
        <v>10</v>
      </c>
      <c r="D906" s="8" t="s">
        <v>128</v>
      </c>
      <c r="E906" s="8" t="s">
        <v>417</v>
      </c>
      <c r="F906" s="251">
        <v>321</v>
      </c>
      <c r="G906" s="193">
        <v>100</v>
      </c>
      <c r="H906" s="252"/>
      <c r="I906" s="294">
        <f t="shared" si="216"/>
        <v>0</v>
      </c>
    </row>
    <row r="907" spans="1:9" s="181" customFormat="1" x14ac:dyDescent="0.2">
      <c r="A907" s="5" t="s">
        <v>418</v>
      </c>
      <c r="B907" s="8" t="s">
        <v>269</v>
      </c>
      <c r="C907" s="251">
        <v>10</v>
      </c>
      <c r="D907" s="8" t="s">
        <v>128</v>
      </c>
      <c r="E907" s="8" t="s">
        <v>329</v>
      </c>
      <c r="F907" s="251"/>
      <c r="G907" s="193">
        <v>330</v>
      </c>
      <c r="H907" s="193">
        <f>H908+H911</f>
        <v>0</v>
      </c>
      <c r="I907" s="294">
        <f t="shared" si="216"/>
        <v>0</v>
      </c>
    </row>
    <row r="908" spans="1:9" s="181" customFormat="1" x14ac:dyDescent="0.2">
      <c r="A908" s="1" t="s">
        <v>376</v>
      </c>
      <c r="B908" s="8" t="s">
        <v>269</v>
      </c>
      <c r="C908" s="251">
        <v>10</v>
      </c>
      <c r="D908" s="8" t="s">
        <v>128</v>
      </c>
      <c r="E908" s="8" t="s">
        <v>329</v>
      </c>
      <c r="F908" s="251" t="s">
        <v>96</v>
      </c>
      <c r="G908" s="193">
        <v>330</v>
      </c>
      <c r="H908" s="193">
        <f t="shared" ref="G908:H909" si="233">H909</f>
        <v>0</v>
      </c>
      <c r="I908" s="294">
        <f t="shared" si="216"/>
        <v>0</v>
      </c>
    </row>
    <row r="909" spans="1:9" s="181" customFormat="1" ht="22.5" x14ac:dyDescent="0.2">
      <c r="A909" s="1" t="s">
        <v>97</v>
      </c>
      <c r="B909" s="8" t="s">
        <v>269</v>
      </c>
      <c r="C909" s="251">
        <v>10</v>
      </c>
      <c r="D909" s="8" t="s">
        <v>128</v>
      </c>
      <c r="E909" s="8" t="s">
        <v>329</v>
      </c>
      <c r="F909" s="251" t="s">
        <v>98</v>
      </c>
      <c r="G909" s="193">
        <v>330</v>
      </c>
      <c r="H909" s="193">
        <f t="shared" si="233"/>
        <v>0</v>
      </c>
      <c r="I909" s="294">
        <f t="shared" si="216"/>
        <v>0</v>
      </c>
    </row>
    <row r="910" spans="1:9" s="181" customFormat="1" x14ac:dyDescent="0.2">
      <c r="A910" s="11" t="s">
        <v>393</v>
      </c>
      <c r="B910" s="8" t="s">
        <v>269</v>
      </c>
      <c r="C910" s="251">
        <v>10</v>
      </c>
      <c r="D910" s="8" t="s">
        <v>128</v>
      </c>
      <c r="E910" s="8" t="s">
        <v>329</v>
      </c>
      <c r="F910" s="251" t="s">
        <v>100</v>
      </c>
      <c r="G910" s="193">
        <v>330</v>
      </c>
      <c r="H910" s="252"/>
      <c r="I910" s="294">
        <f t="shared" ref="I910:I985" si="234">H910/G910*1</f>
        <v>0</v>
      </c>
    </row>
    <row r="911" spans="1:9" s="181" customFormat="1" x14ac:dyDescent="0.2">
      <c r="A911" s="28" t="s">
        <v>136</v>
      </c>
      <c r="B911" s="8" t="s">
        <v>269</v>
      </c>
      <c r="C911" s="251">
        <v>10</v>
      </c>
      <c r="D911" s="8" t="s">
        <v>128</v>
      </c>
      <c r="E911" s="8" t="s">
        <v>329</v>
      </c>
      <c r="F911" s="251">
        <v>300</v>
      </c>
      <c r="G911" s="193">
        <v>0</v>
      </c>
      <c r="H911" s="193">
        <f>H912</f>
        <v>0</v>
      </c>
      <c r="I911" s="294" t="e">
        <f t="shared" si="234"/>
        <v>#DIV/0!</v>
      </c>
    </row>
    <row r="912" spans="1:9" s="181" customFormat="1" x14ac:dyDescent="0.2">
      <c r="A912" s="11" t="s">
        <v>204</v>
      </c>
      <c r="B912" s="8" t="s">
        <v>269</v>
      </c>
      <c r="C912" s="251">
        <v>10</v>
      </c>
      <c r="D912" s="8" t="s">
        <v>128</v>
      </c>
      <c r="E912" s="8" t="s">
        <v>329</v>
      </c>
      <c r="F912" s="251">
        <v>350</v>
      </c>
      <c r="G912" s="193"/>
      <c r="H912" s="252"/>
      <c r="I912" s="294" t="e">
        <f t="shared" si="234"/>
        <v>#DIV/0!</v>
      </c>
    </row>
    <row r="913" spans="1:9" s="181" customFormat="1" ht="22.5" x14ac:dyDescent="0.2">
      <c r="A913" s="5" t="s">
        <v>420</v>
      </c>
      <c r="B913" s="8" t="s">
        <v>269</v>
      </c>
      <c r="C913" s="251">
        <v>10</v>
      </c>
      <c r="D913" s="8" t="s">
        <v>128</v>
      </c>
      <c r="E913" s="8" t="s">
        <v>419</v>
      </c>
      <c r="F913" s="251"/>
      <c r="G913" s="193">
        <v>0</v>
      </c>
      <c r="H913" s="193">
        <f t="shared" ref="G913:H915" si="235">H914</f>
        <v>0</v>
      </c>
      <c r="I913" s="294" t="e">
        <f t="shared" si="234"/>
        <v>#DIV/0!</v>
      </c>
    </row>
    <row r="914" spans="1:9" s="181" customFormat="1" x14ac:dyDescent="0.2">
      <c r="A914" s="1" t="s">
        <v>376</v>
      </c>
      <c r="B914" s="8" t="s">
        <v>269</v>
      </c>
      <c r="C914" s="251">
        <v>10</v>
      </c>
      <c r="D914" s="8" t="s">
        <v>128</v>
      </c>
      <c r="E914" s="8" t="s">
        <v>419</v>
      </c>
      <c r="F914" s="251" t="s">
        <v>96</v>
      </c>
      <c r="G914" s="193">
        <v>0</v>
      </c>
      <c r="H914" s="193">
        <f t="shared" si="235"/>
        <v>0</v>
      </c>
      <c r="I914" s="294" t="e">
        <f t="shared" si="234"/>
        <v>#DIV/0!</v>
      </c>
    </row>
    <row r="915" spans="1:9" s="181" customFormat="1" ht="22.5" x14ac:dyDescent="0.2">
      <c r="A915" s="1" t="s">
        <v>97</v>
      </c>
      <c r="B915" s="8" t="s">
        <v>269</v>
      </c>
      <c r="C915" s="251">
        <v>10</v>
      </c>
      <c r="D915" s="8" t="s">
        <v>128</v>
      </c>
      <c r="E915" s="8" t="s">
        <v>419</v>
      </c>
      <c r="F915" s="251" t="s">
        <v>98</v>
      </c>
      <c r="G915" s="193">
        <v>0</v>
      </c>
      <c r="H915" s="193">
        <f t="shared" si="235"/>
        <v>0</v>
      </c>
      <c r="I915" s="294" t="e">
        <f t="shared" si="234"/>
        <v>#DIV/0!</v>
      </c>
    </row>
    <row r="916" spans="1:9" s="181" customFormat="1" x14ac:dyDescent="0.2">
      <c r="A916" s="11" t="s">
        <v>393</v>
      </c>
      <c r="B916" s="8" t="s">
        <v>269</v>
      </c>
      <c r="C916" s="251">
        <v>10</v>
      </c>
      <c r="D916" s="8" t="s">
        <v>128</v>
      </c>
      <c r="E916" s="8" t="s">
        <v>419</v>
      </c>
      <c r="F916" s="251" t="s">
        <v>100</v>
      </c>
      <c r="G916" s="193"/>
      <c r="H916" s="252"/>
      <c r="I916" s="294" t="e">
        <f t="shared" si="234"/>
        <v>#DIV/0!</v>
      </c>
    </row>
    <row r="917" spans="1:9" s="181" customFormat="1" x14ac:dyDescent="0.2">
      <c r="A917" s="5" t="s">
        <v>422</v>
      </c>
      <c r="B917" s="8" t="s">
        <v>269</v>
      </c>
      <c r="C917" s="251">
        <v>10</v>
      </c>
      <c r="D917" s="8" t="s">
        <v>128</v>
      </c>
      <c r="E917" s="8" t="s">
        <v>421</v>
      </c>
      <c r="F917" s="251"/>
      <c r="G917" s="193">
        <v>432</v>
      </c>
      <c r="H917" s="193">
        <f>H918</f>
        <v>0</v>
      </c>
      <c r="I917" s="294">
        <f>H917/G917*1</f>
        <v>0</v>
      </c>
    </row>
    <row r="918" spans="1:9" s="181" customFormat="1" x14ac:dyDescent="0.2">
      <c r="A918" s="1" t="s">
        <v>376</v>
      </c>
      <c r="B918" s="8" t="s">
        <v>269</v>
      </c>
      <c r="C918" s="251">
        <v>10</v>
      </c>
      <c r="D918" s="8" t="s">
        <v>128</v>
      </c>
      <c r="E918" s="8" t="s">
        <v>421</v>
      </c>
      <c r="F918" s="251" t="s">
        <v>96</v>
      </c>
      <c r="G918" s="193">
        <v>432</v>
      </c>
      <c r="H918" s="193">
        <f t="shared" ref="G917:H919" si="236">H919</f>
        <v>0</v>
      </c>
      <c r="I918" s="294">
        <f>H918/G918*1</f>
        <v>0</v>
      </c>
    </row>
    <row r="919" spans="1:9" s="181" customFormat="1" ht="22.5" x14ac:dyDescent="0.2">
      <c r="A919" s="1" t="s">
        <v>97</v>
      </c>
      <c r="B919" s="8" t="s">
        <v>269</v>
      </c>
      <c r="C919" s="251">
        <v>10</v>
      </c>
      <c r="D919" s="8" t="s">
        <v>128</v>
      </c>
      <c r="E919" s="8" t="s">
        <v>421</v>
      </c>
      <c r="F919" s="251" t="s">
        <v>98</v>
      </c>
      <c r="G919" s="193">
        <v>432</v>
      </c>
      <c r="H919" s="193">
        <f t="shared" si="236"/>
        <v>0</v>
      </c>
      <c r="I919" s="294">
        <f>H919/G919*1</f>
        <v>0</v>
      </c>
    </row>
    <row r="920" spans="1:9" x14ac:dyDescent="0.2">
      <c r="A920" s="11" t="s">
        <v>393</v>
      </c>
      <c r="B920" s="8" t="s">
        <v>269</v>
      </c>
      <c r="C920" s="251">
        <v>10</v>
      </c>
      <c r="D920" s="8" t="s">
        <v>128</v>
      </c>
      <c r="E920" s="8" t="s">
        <v>421</v>
      </c>
      <c r="F920" s="251" t="s">
        <v>100</v>
      </c>
      <c r="G920" s="193">
        <v>432</v>
      </c>
      <c r="H920" s="252"/>
      <c r="I920" s="294">
        <f t="shared" si="234"/>
        <v>0</v>
      </c>
    </row>
    <row r="921" spans="1:9" x14ac:dyDescent="0.2">
      <c r="A921" s="5" t="s">
        <v>537</v>
      </c>
      <c r="B921" s="8" t="s">
        <v>269</v>
      </c>
      <c r="C921" s="251">
        <v>10</v>
      </c>
      <c r="D921" s="8" t="s">
        <v>128</v>
      </c>
      <c r="E921" s="8" t="s">
        <v>536</v>
      </c>
      <c r="F921" s="251"/>
      <c r="G921" s="193">
        <v>48</v>
      </c>
      <c r="H921" s="193">
        <f t="shared" ref="G921:H923" si="237">H922</f>
        <v>0</v>
      </c>
      <c r="I921" s="294">
        <f t="shared" si="234"/>
        <v>0</v>
      </c>
    </row>
    <row r="922" spans="1:9" x14ac:dyDescent="0.2">
      <c r="A922" s="1" t="s">
        <v>376</v>
      </c>
      <c r="B922" s="8" t="s">
        <v>269</v>
      </c>
      <c r="C922" s="251">
        <v>10</v>
      </c>
      <c r="D922" s="8" t="s">
        <v>128</v>
      </c>
      <c r="E922" s="8" t="s">
        <v>536</v>
      </c>
      <c r="F922" s="251" t="s">
        <v>96</v>
      </c>
      <c r="G922" s="193">
        <v>48</v>
      </c>
      <c r="H922" s="193">
        <f t="shared" si="237"/>
        <v>0</v>
      </c>
      <c r="I922" s="294">
        <f t="shared" si="234"/>
        <v>0</v>
      </c>
    </row>
    <row r="923" spans="1:9" ht="22.5" x14ac:dyDescent="0.2">
      <c r="A923" s="1" t="s">
        <v>97</v>
      </c>
      <c r="B923" s="8" t="s">
        <v>269</v>
      </c>
      <c r="C923" s="251">
        <v>10</v>
      </c>
      <c r="D923" s="8" t="s">
        <v>128</v>
      </c>
      <c r="E923" s="8" t="s">
        <v>536</v>
      </c>
      <c r="F923" s="251" t="s">
        <v>98</v>
      </c>
      <c r="G923" s="193">
        <v>48</v>
      </c>
      <c r="H923" s="193">
        <f t="shared" si="237"/>
        <v>0</v>
      </c>
      <c r="I923" s="294">
        <f t="shared" si="234"/>
        <v>0</v>
      </c>
    </row>
    <row r="924" spans="1:9" x14ac:dyDescent="0.2">
      <c r="A924" s="11" t="s">
        <v>393</v>
      </c>
      <c r="B924" s="8" t="s">
        <v>269</v>
      </c>
      <c r="C924" s="251">
        <v>10</v>
      </c>
      <c r="D924" s="8" t="s">
        <v>128</v>
      </c>
      <c r="E924" s="8" t="s">
        <v>536</v>
      </c>
      <c r="F924" s="251" t="s">
        <v>100</v>
      </c>
      <c r="G924" s="193">
        <v>48</v>
      </c>
      <c r="H924" s="252"/>
      <c r="I924" s="294">
        <f t="shared" si="234"/>
        <v>0</v>
      </c>
    </row>
    <row r="925" spans="1:9" x14ac:dyDescent="0.2">
      <c r="A925" s="33" t="s">
        <v>205</v>
      </c>
      <c r="B925" s="249" t="s">
        <v>269</v>
      </c>
      <c r="C925" s="250">
        <v>10</v>
      </c>
      <c r="D925" s="249" t="s">
        <v>104</v>
      </c>
      <c r="E925" s="249"/>
      <c r="F925" s="250"/>
      <c r="G925" s="192">
        <v>4574.3</v>
      </c>
      <c r="H925" s="192">
        <f>H926</f>
        <v>0</v>
      </c>
      <c r="I925" s="294">
        <f t="shared" si="234"/>
        <v>0</v>
      </c>
    </row>
    <row r="926" spans="1:9" ht="21" x14ac:dyDescent="0.2">
      <c r="A926" s="3" t="s">
        <v>635</v>
      </c>
      <c r="B926" s="247" t="s">
        <v>269</v>
      </c>
      <c r="C926" s="255">
        <v>10</v>
      </c>
      <c r="D926" s="247" t="s">
        <v>104</v>
      </c>
      <c r="E926" s="247" t="s">
        <v>304</v>
      </c>
      <c r="F926" s="255"/>
      <c r="G926" s="194">
        <v>4574.3</v>
      </c>
      <c r="H926" s="194">
        <f>+H927</f>
        <v>0</v>
      </c>
      <c r="I926" s="294">
        <f t="shared" si="234"/>
        <v>0</v>
      </c>
    </row>
    <row r="927" spans="1:9" ht="22.5" x14ac:dyDescent="0.2">
      <c r="A927" s="5" t="s">
        <v>526</v>
      </c>
      <c r="B927" s="8" t="s">
        <v>269</v>
      </c>
      <c r="C927" s="8" t="s">
        <v>126</v>
      </c>
      <c r="D927" s="8" t="s">
        <v>104</v>
      </c>
      <c r="E927" s="8" t="s">
        <v>525</v>
      </c>
      <c r="F927" s="251" t="s">
        <v>124</v>
      </c>
      <c r="G927" s="193">
        <v>4574.3</v>
      </c>
      <c r="H927" s="193">
        <f>H928</f>
        <v>0</v>
      </c>
      <c r="I927" s="294">
        <f t="shared" si="234"/>
        <v>0</v>
      </c>
    </row>
    <row r="928" spans="1:9" s="181" customFormat="1" x14ac:dyDescent="0.2">
      <c r="A928" s="5" t="s">
        <v>449</v>
      </c>
      <c r="B928" s="8" t="s">
        <v>269</v>
      </c>
      <c r="C928" s="8" t="s">
        <v>126</v>
      </c>
      <c r="D928" s="8" t="s">
        <v>104</v>
      </c>
      <c r="E928" s="8" t="s">
        <v>535</v>
      </c>
      <c r="F928" s="251"/>
      <c r="G928" s="193">
        <v>4574.3</v>
      </c>
      <c r="H928" s="193">
        <f t="shared" ref="G928:H930" si="238">H929</f>
        <v>0</v>
      </c>
      <c r="I928" s="294">
        <f t="shared" si="234"/>
        <v>0</v>
      </c>
    </row>
    <row r="929" spans="1:9" s="181" customFormat="1" x14ac:dyDescent="0.2">
      <c r="A929" s="28" t="s">
        <v>136</v>
      </c>
      <c r="B929" s="8" t="s">
        <v>269</v>
      </c>
      <c r="C929" s="8" t="s">
        <v>126</v>
      </c>
      <c r="D929" s="8" t="s">
        <v>104</v>
      </c>
      <c r="E929" s="8" t="s">
        <v>535</v>
      </c>
      <c r="F929" s="251">
        <v>300</v>
      </c>
      <c r="G929" s="193">
        <v>4574.3</v>
      </c>
      <c r="H929" s="193">
        <f t="shared" si="238"/>
        <v>0</v>
      </c>
      <c r="I929" s="294">
        <f t="shared" si="234"/>
        <v>0</v>
      </c>
    </row>
    <row r="930" spans="1:9" s="181" customFormat="1" ht="33.75" x14ac:dyDescent="0.2">
      <c r="A930" s="1" t="s">
        <v>375</v>
      </c>
      <c r="B930" s="8" t="s">
        <v>269</v>
      </c>
      <c r="C930" s="8" t="s">
        <v>126</v>
      </c>
      <c r="D930" s="8" t="s">
        <v>104</v>
      </c>
      <c r="E930" s="8" t="s">
        <v>535</v>
      </c>
      <c r="F930" s="251">
        <v>320</v>
      </c>
      <c r="G930" s="193">
        <v>4574.3</v>
      </c>
      <c r="H930" s="193">
        <f t="shared" si="238"/>
        <v>0</v>
      </c>
      <c r="I930" s="294">
        <f t="shared" si="234"/>
        <v>0</v>
      </c>
    </row>
    <row r="931" spans="1:9" x14ac:dyDescent="0.2">
      <c r="A931" s="1" t="s">
        <v>319</v>
      </c>
      <c r="B931" s="8" t="s">
        <v>269</v>
      </c>
      <c r="C931" s="8" t="s">
        <v>126</v>
      </c>
      <c r="D931" s="8" t="s">
        <v>104</v>
      </c>
      <c r="E931" s="8" t="s">
        <v>535</v>
      </c>
      <c r="F931" s="251">
        <v>322</v>
      </c>
      <c r="G931" s="312">
        <v>4574.3</v>
      </c>
      <c r="H931" s="252"/>
      <c r="I931" s="294">
        <f t="shared" si="234"/>
        <v>0</v>
      </c>
    </row>
    <row r="932" spans="1:9" x14ac:dyDescent="0.2">
      <c r="A932" s="33" t="s">
        <v>157</v>
      </c>
      <c r="B932" s="249" t="s">
        <v>269</v>
      </c>
      <c r="C932" s="250" t="s">
        <v>126</v>
      </c>
      <c r="D932" s="249" t="s">
        <v>158</v>
      </c>
      <c r="E932" s="249" t="s">
        <v>123</v>
      </c>
      <c r="F932" s="250" t="s">
        <v>124</v>
      </c>
      <c r="G932" s="192">
        <v>10</v>
      </c>
      <c r="H932" s="192">
        <f t="shared" ref="G932:H936" si="239">H933</f>
        <v>0</v>
      </c>
      <c r="I932" s="294">
        <f t="shared" si="234"/>
        <v>0</v>
      </c>
    </row>
    <row r="933" spans="1:9" ht="31.5" x14ac:dyDescent="0.2">
      <c r="A933" s="3" t="s">
        <v>637</v>
      </c>
      <c r="B933" s="247" t="s">
        <v>269</v>
      </c>
      <c r="C933" s="255">
        <v>10</v>
      </c>
      <c r="D933" s="247" t="s">
        <v>158</v>
      </c>
      <c r="E933" s="247" t="s">
        <v>307</v>
      </c>
      <c r="F933" s="255"/>
      <c r="G933" s="194">
        <v>10</v>
      </c>
      <c r="H933" s="194">
        <f t="shared" si="239"/>
        <v>0</v>
      </c>
      <c r="I933" s="294">
        <f t="shared" si="234"/>
        <v>0</v>
      </c>
    </row>
    <row r="934" spans="1:9" ht="22.5" x14ac:dyDescent="0.2">
      <c r="A934" s="5" t="s">
        <v>538</v>
      </c>
      <c r="B934" s="8" t="s">
        <v>269</v>
      </c>
      <c r="C934" s="251" t="s">
        <v>126</v>
      </c>
      <c r="D934" s="8" t="s">
        <v>158</v>
      </c>
      <c r="E934" s="8" t="s">
        <v>539</v>
      </c>
      <c r="F934" s="251"/>
      <c r="G934" s="193">
        <v>10</v>
      </c>
      <c r="H934" s="193">
        <f t="shared" si="239"/>
        <v>0</v>
      </c>
      <c r="I934" s="294">
        <f t="shared" si="234"/>
        <v>0</v>
      </c>
    </row>
    <row r="935" spans="1:9" s="179" customFormat="1" ht="12" x14ac:dyDescent="0.2">
      <c r="A935" s="1" t="s">
        <v>376</v>
      </c>
      <c r="B935" s="8" t="s">
        <v>269</v>
      </c>
      <c r="C935" s="251" t="s">
        <v>126</v>
      </c>
      <c r="D935" s="8" t="s">
        <v>158</v>
      </c>
      <c r="E935" s="8" t="s">
        <v>539</v>
      </c>
      <c r="F935" s="251" t="s">
        <v>96</v>
      </c>
      <c r="G935" s="193">
        <v>10</v>
      </c>
      <c r="H935" s="193">
        <f t="shared" si="239"/>
        <v>0</v>
      </c>
      <c r="I935" s="294">
        <f t="shared" si="234"/>
        <v>0</v>
      </c>
    </row>
    <row r="936" spans="1:9" s="179" customFormat="1" ht="22.5" x14ac:dyDescent="0.2">
      <c r="A936" s="1" t="s">
        <v>97</v>
      </c>
      <c r="B936" s="8" t="s">
        <v>269</v>
      </c>
      <c r="C936" s="251" t="s">
        <v>126</v>
      </c>
      <c r="D936" s="8" t="s">
        <v>158</v>
      </c>
      <c r="E936" s="8" t="s">
        <v>539</v>
      </c>
      <c r="F936" s="251" t="s">
        <v>98</v>
      </c>
      <c r="G936" s="193">
        <v>10</v>
      </c>
      <c r="H936" s="193">
        <f t="shared" si="239"/>
        <v>0</v>
      </c>
      <c r="I936" s="294">
        <f t="shared" si="234"/>
        <v>0</v>
      </c>
    </row>
    <row r="937" spans="1:9" s="179" customFormat="1" ht="12" x14ac:dyDescent="0.2">
      <c r="A937" s="11" t="s">
        <v>393</v>
      </c>
      <c r="B937" s="8" t="s">
        <v>269</v>
      </c>
      <c r="C937" s="251" t="s">
        <v>126</v>
      </c>
      <c r="D937" s="8" t="s">
        <v>158</v>
      </c>
      <c r="E937" s="8" t="s">
        <v>539</v>
      </c>
      <c r="F937" s="251" t="s">
        <v>100</v>
      </c>
      <c r="G937" s="193">
        <v>10</v>
      </c>
      <c r="H937" s="252"/>
      <c r="I937" s="294">
        <f t="shared" si="234"/>
        <v>0</v>
      </c>
    </row>
    <row r="938" spans="1:9" x14ac:dyDescent="0.2">
      <c r="A938" s="3" t="s">
        <v>320</v>
      </c>
      <c r="B938" s="247" t="s">
        <v>269</v>
      </c>
      <c r="C938" s="255" t="s">
        <v>321</v>
      </c>
      <c r="D938" s="247" t="s">
        <v>122</v>
      </c>
      <c r="E938" s="247" t="s">
        <v>123</v>
      </c>
      <c r="F938" s="255" t="s">
        <v>124</v>
      </c>
      <c r="G938" s="194">
        <v>400</v>
      </c>
      <c r="H938" s="194">
        <f t="shared" ref="G938:H946" si="240">H939</f>
        <v>0</v>
      </c>
      <c r="I938" s="294">
        <f t="shared" si="234"/>
        <v>0</v>
      </c>
    </row>
    <row r="939" spans="1:9" x14ac:dyDescent="0.2">
      <c r="A939" s="33" t="s">
        <v>322</v>
      </c>
      <c r="B939" s="249" t="s">
        <v>269</v>
      </c>
      <c r="C939" s="250" t="s">
        <v>321</v>
      </c>
      <c r="D939" s="249" t="s">
        <v>214</v>
      </c>
      <c r="E939" s="249" t="s">
        <v>123</v>
      </c>
      <c r="F939" s="250" t="s">
        <v>124</v>
      </c>
      <c r="G939" s="192">
        <v>400</v>
      </c>
      <c r="H939" s="192">
        <f t="shared" si="240"/>
        <v>0</v>
      </c>
      <c r="I939" s="294">
        <f t="shared" si="234"/>
        <v>0</v>
      </c>
    </row>
    <row r="940" spans="1:9" ht="31.5" x14ac:dyDescent="0.2">
      <c r="A940" s="3" t="s">
        <v>823</v>
      </c>
      <c r="B940" s="247" t="s">
        <v>269</v>
      </c>
      <c r="C940" s="255" t="s">
        <v>321</v>
      </c>
      <c r="D940" s="247" t="s">
        <v>214</v>
      </c>
      <c r="E940" s="247" t="s">
        <v>323</v>
      </c>
      <c r="F940" s="255"/>
      <c r="G940" s="194">
        <v>400</v>
      </c>
      <c r="H940" s="194">
        <f t="shared" si="240"/>
        <v>0</v>
      </c>
      <c r="I940" s="294">
        <f t="shared" si="234"/>
        <v>0</v>
      </c>
    </row>
    <row r="941" spans="1:9" ht="22.5" x14ac:dyDescent="0.2">
      <c r="A941" s="1" t="s">
        <v>324</v>
      </c>
      <c r="B941" s="8" t="s">
        <v>269</v>
      </c>
      <c r="C941" s="251" t="s">
        <v>321</v>
      </c>
      <c r="D941" s="8" t="s">
        <v>214</v>
      </c>
      <c r="E941" s="8" t="s">
        <v>325</v>
      </c>
      <c r="F941" s="251"/>
      <c r="G941" s="193">
        <v>400</v>
      </c>
      <c r="H941" s="193">
        <f>H942+H945</f>
        <v>0</v>
      </c>
      <c r="I941" s="294">
        <f t="shared" si="234"/>
        <v>0</v>
      </c>
    </row>
    <row r="942" spans="1:9" s="179" customFormat="1" ht="33.75" x14ac:dyDescent="0.2">
      <c r="A942" s="1" t="s">
        <v>87</v>
      </c>
      <c r="B942" s="8" t="s">
        <v>269</v>
      </c>
      <c r="C942" s="251" t="s">
        <v>321</v>
      </c>
      <c r="D942" s="8" t="s">
        <v>214</v>
      </c>
      <c r="E942" s="8" t="s">
        <v>325</v>
      </c>
      <c r="F942" s="251">
        <v>100</v>
      </c>
      <c r="G942" s="193">
        <v>0</v>
      </c>
      <c r="H942" s="193">
        <f>H943</f>
        <v>0</v>
      </c>
      <c r="I942" s="294" t="e">
        <f t="shared" si="234"/>
        <v>#DIV/0!</v>
      </c>
    </row>
    <row r="943" spans="1:9" s="179" customFormat="1" ht="12" x14ac:dyDescent="0.2">
      <c r="A943" s="1" t="s">
        <v>89</v>
      </c>
      <c r="B943" s="8" t="s">
        <v>269</v>
      </c>
      <c r="C943" s="251" t="s">
        <v>321</v>
      </c>
      <c r="D943" s="8" t="s">
        <v>214</v>
      </c>
      <c r="E943" s="8" t="s">
        <v>325</v>
      </c>
      <c r="F943" s="251">
        <v>110</v>
      </c>
      <c r="G943" s="193">
        <v>0</v>
      </c>
      <c r="H943" s="193">
        <f>H944</f>
        <v>0</v>
      </c>
      <c r="I943" s="294" t="e">
        <f t="shared" si="234"/>
        <v>#DIV/0!</v>
      </c>
    </row>
    <row r="944" spans="1:9" s="179" customFormat="1" ht="12" x14ac:dyDescent="0.2">
      <c r="A944" s="1" t="s">
        <v>371</v>
      </c>
      <c r="B944" s="8" t="s">
        <v>269</v>
      </c>
      <c r="C944" s="251" t="s">
        <v>321</v>
      </c>
      <c r="D944" s="8" t="s">
        <v>214</v>
      </c>
      <c r="E944" s="8" t="s">
        <v>325</v>
      </c>
      <c r="F944" s="251">
        <v>112</v>
      </c>
      <c r="G944" s="193"/>
      <c r="H944" s="252"/>
      <c r="I944" s="294" t="e">
        <f t="shared" si="234"/>
        <v>#DIV/0!</v>
      </c>
    </row>
    <row r="945" spans="1:11" s="179" customFormat="1" ht="12" x14ac:dyDescent="0.2">
      <c r="A945" s="1" t="s">
        <v>376</v>
      </c>
      <c r="B945" s="8" t="s">
        <v>269</v>
      </c>
      <c r="C945" s="251" t="s">
        <v>321</v>
      </c>
      <c r="D945" s="8" t="s">
        <v>214</v>
      </c>
      <c r="E945" s="8" t="s">
        <v>325</v>
      </c>
      <c r="F945" s="251">
        <v>200</v>
      </c>
      <c r="G945" s="193">
        <v>400</v>
      </c>
      <c r="H945" s="193">
        <f t="shared" si="240"/>
        <v>0</v>
      </c>
      <c r="I945" s="294">
        <f t="shared" si="234"/>
        <v>0</v>
      </c>
    </row>
    <row r="946" spans="1:11" ht="22.5" x14ac:dyDescent="0.2">
      <c r="A946" s="1" t="s">
        <v>97</v>
      </c>
      <c r="B946" s="8" t="s">
        <v>269</v>
      </c>
      <c r="C946" s="251" t="s">
        <v>321</v>
      </c>
      <c r="D946" s="8" t="s">
        <v>214</v>
      </c>
      <c r="E946" s="8" t="s">
        <v>325</v>
      </c>
      <c r="F946" s="251">
        <v>240</v>
      </c>
      <c r="G946" s="193">
        <v>400</v>
      </c>
      <c r="H946" s="193">
        <f t="shared" si="240"/>
        <v>0</v>
      </c>
      <c r="I946" s="294">
        <f t="shared" si="234"/>
        <v>0</v>
      </c>
    </row>
    <row r="947" spans="1:11" x14ac:dyDescent="0.2">
      <c r="A947" s="11" t="s">
        <v>393</v>
      </c>
      <c r="B947" s="8" t="s">
        <v>269</v>
      </c>
      <c r="C947" s="251" t="s">
        <v>321</v>
      </c>
      <c r="D947" s="8" t="s">
        <v>214</v>
      </c>
      <c r="E947" s="8" t="s">
        <v>325</v>
      </c>
      <c r="F947" s="251">
        <v>244</v>
      </c>
      <c r="G947" s="193">
        <v>400</v>
      </c>
      <c r="H947" s="252"/>
      <c r="I947" s="294">
        <f t="shared" si="234"/>
        <v>0</v>
      </c>
    </row>
    <row r="948" spans="1:11" ht="21" x14ac:dyDescent="0.2">
      <c r="A948" s="243" t="s">
        <v>589</v>
      </c>
      <c r="B948" s="244" t="s">
        <v>330</v>
      </c>
      <c r="C948" s="256"/>
      <c r="D948" s="244"/>
      <c r="E948" s="244"/>
      <c r="F948" s="256"/>
      <c r="G948" s="246">
        <v>4774.5</v>
      </c>
      <c r="H948" s="246">
        <f t="shared" ref="G948:H948" si="241">H949</f>
        <v>0</v>
      </c>
      <c r="I948" s="293">
        <f t="shared" si="234"/>
        <v>0</v>
      </c>
      <c r="J948" s="177">
        <v>4774.5</v>
      </c>
      <c r="K948" s="187">
        <f>G948-J948</f>
        <v>0</v>
      </c>
    </row>
    <row r="949" spans="1:11" x14ac:dyDescent="0.2">
      <c r="A949" s="3" t="s">
        <v>331</v>
      </c>
      <c r="B949" s="247" t="s">
        <v>330</v>
      </c>
      <c r="C949" s="255" t="s">
        <v>74</v>
      </c>
      <c r="D949" s="247" t="s">
        <v>122</v>
      </c>
      <c r="E949" s="247" t="s">
        <v>123</v>
      </c>
      <c r="F949" s="255" t="s">
        <v>124</v>
      </c>
      <c r="G949" s="194">
        <v>4774.5</v>
      </c>
      <c r="H949" s="194">
        <f>H950+H968</f>
        <v>0</v>
      </c>
      <c r="I949" s="294">
        <f t="shared" si="234"/>
        <v>0</v>
      </c>
    </row>
    <row r="950" spans="1:11" ht="22.5" x14ac:dyDescent="0.2">
      <c r="A950" s="33" t="s">
        <v>332</v>
      </c>
      <c r="B950" s="249" t="s">
        <v>330</v>
      </c>
      <c r="C950" s="250" t="s">
        <v>74</v>
      </c>
      <c r="D950" s="249" t="s">
        <v>189</v>
      </c>
      <c r="E950" s="249" t="s">
        <v>123</v>
      </c>
      <c r="F950" s="250" t="s">
        <v>124</v>
      </c>
      <c r="G950" s="192">
        <v>1945.7</v>
      </c>
      <c r="H950" s="192">
        <f>H951+H963</f>
        <v>0</v>
      </c>
      <c r="I950" s="294">
        <f t="shared" si="234"/>
        <v>0</v>
      </c>
    </row>
    <row r="951" spans="1:11" x14ac:dyDescent="0.2">
      <c r="A951" s="1" t="s">
        <v>333</v>
      </c>
      <c r="B951" s="8" t="s">
        <v>330</v>
      </c>
      <c r="C951" s="251" t="s">
        <v>74</v>
      </c>
      <c r="D951" s="8" t="s">
        <v>189</v>
      </c>
      <c r="E951" s="8" t="s">
        <v>334</v>
      </c>
      <c r="F951" s="251" t="s">
        <v>124</v>
      </c>
      <c r="G951" s="193">
        <v>1945.7</v>
      </c>
      <c r="H951" s="193">
        <f>H952+H957</f>
        <v>0</v>
      </c>
      <c r="I951" s="294">
        <f t="shared" si="234"/>
        <v>0</v>
      </c>
    </row>
    <row r="952" spans="1:11" x14ac:dyDescent="0.2">
      <c r="A952" s="5" t="s">
        <v>166</v>
      </c>
      <c r="B952" s="8" t="s">
        <v>330</v>
      </c>
      <c r="C952" s="251" t="s">
        <v>74</v>
      </c>
      <c r="D952" s="8" t="s">
        <v>189</v>
      </c>
      <c r="E952" s="8" t="s">
        <v>335</v>
      </c>
      <c r="F952" s="251"/>
      <c r="G952" s="193">
        <v>1834</v>
      </c>
      <c r="H952" s="193">
        <f>H953+H960</f>
        <v>0</v>
      </c>
      <c r="I952" s="294">
        <f t="shared" si="234"/>
        <v>0</v>
      </c>
    </row>
    <row r="953" spans="1:11" ht="33.75" x14ac:dyDescent="0.2">
      <c r="A953" s="1" t="s">
        <v>87</v>
      </c>
      <c r="B953" s="8" t="s">
        <v>330</v>
      </c>
      <c r="C953" s="251" t="s">
        <v>74</v>
      </c>
      <c r="D953" s="8" t="s">
        <v>189</v>
      </c>
      <c r="E953" s="8" t="s">
        <v>335</v>
      </c>
      <c r="F953" s="251" t="s">
        <v>88</v>
      </c>
      <c r="G953" s="193">
        <v>1834</v>
      </c>
      <c r="H953" s="193">
        <f t="shared" ref="G953:H953" si="242">H954</f>
        <v>0</v>
      </c>
      <c r="I953" s="294">
        <f t="shared" si="234"/>
        <v>0</v>
      </c>
    </row>
    <row r="954" spans="1:11" x14ac:dyDescent="0.2">
      <c r="A954" s="1" t="s">
        <v>108</v>
      </c>
      <c r="B954" s="8" t="s">
        <v>330</v>
      </c>
      <c r="C954" s="251" t="s">
        <v>74</v>
      </c>
      <c r="D954" s="8" t="s">
        <v>189</v>
      </c>
      <c r="E954" s="8" t="s">
        <v>335</v>
      </c>
      <c r="F954" s="251" t="s">
        <v>168</v>
      </c>
      <c r="G954" s="193">
        <v>1834</v>
      </c>
      <c r="H954" s="193">
        <f t="shared" ref="G954:H954" si="243">H955+H956</f>
        <v>0</v>
      </c>
      <c r="I954" s="294">
        <f t="shared" si="234"/>
        <v>0</v>
      </c>
    </row>
    <row r="955" spans="1:11" x14ac:dyDescent="0.2">
      <c r="A955" s="5" t="s">
        <v>109</v>
      </c>
      <c r="B955" s="8" t="s">
        <v>330</v>
      </c>
      <c r="C955" s="251" t="s">
        <v>74</v>
      </c>
      <c r="D955" s="8" t="s">
        <v>189</v>
      </c>
      <c r="E955" s="8" t="s">
        <v>335</v>
      </c>
      <c r="F955" s="251" t="s">
        <v>169</v>
      </c>
      <c r="G955" s="193">
        <v>1409</v>
      </c>
      <c r="H955" s="252"/>
      <c r="I955" s="294">
        <f t="shared" si="234"/>
        <v>0</v>
      </c>
    </row>
    <row r="956" spans="1:11" ht="22.5" x14ac:dyDescent="0.2">
      <c r="A956" s="5" t="s">
        <v>110</v>
      </c>
      <c r="B956" s="8" t="s">
        <v>330</v>
      </c>
      <c r="C956" s="251" t="s">
        <v>74</v>
      </c>
      <c r="D956" s="8" t="s">
        <v>189</v>
      </c>
      <c r="E956" s="8" t="s">
        <v>335</v>
      </c>
      <c r="F956" s="251">
        <v>129</v>
      </c>
      <c r="G956" s="193">
        <v>425</v>
      </c>
      <c r="H956" s="252"/>
      <c r="I956" s="294">
        <f t="shared" si="234"/>
        <v>0</v>
      </c>
    </row>
    <row r="957" spans="1:11" ht="33.75" x14ac:dyDescent="0.2">
      <c r="A957" s="1" t="s">
        <v>87</v>
      </c>
      <c r="B957" s="8" t="s">
        <v>330</v>
      </c>
      <c r="C957" s="251" t="s">
        <v>74</v>
      </c>
      <c r="D957" s="8" t="s">
        <v>189</v>
      </c>
      <c r="E957" s="8" t="s">
        <v>958</v>
      </c>
      <c r="F957" s="251">
        <v>100</v>
      </c>
      <c r="G957" s="193">
        <v>111.7</v>
      </c>
      <c r="H957" s="193">
        <f>H958</f>
        <v>0</v>
      </c>
      <c r="I957" s="294">
        <f t="shared" si="234"/>
        <v>0</v>
      </c>
    </row>
    <row r="958" spans="1:11" x14ac:dyDescent="0.2">
      <c r="A958" s="1" t="s">
        <v>108</v>
      </c>
      <c r="B958" s="8" t="s">
        <v>330</v>
      </c>
      <c r="C958" s="251" t="s">
        <v>74</v>
      </c>
      <c r="D958" s="8" t="s">
        <v>189</v>
      </c>
      <c r="E958" s="8" t="s">
        <v>958</v>
      </c>
      <c r="F958" s="251">
        <v>120</v>
      </c>
      <c r="G958" s="193">
        <v>111.7</v>
      </c>
      <c r="H958" s="193">
        <f>H959</f>
        <v>0</v>
      </c>
      <c r="I958" s="294">
        <f t="shared" si="234"/>
        <v>0</v>
      </c>
    </row>
    <row r="959" spans="1:11" ht="22.5" x14ac:dyDescent="0.2">
      <c r="A959" s="5" t="s">
        <v>959</v>
      </c>
      <c r="B959" s="8" t="s">
        <v>330</v>
      </c>
      <c r="C959" s="251" t="s">
        <v>74</v>
      </c>
      <c r="D959" s="8" t="s">
        <v>189</v>
      </c>
      <c r="E959" s="8" t="s">
        <v>958</v>
      </c>
      <c r="F959" s="251">
        <v>122</v>
      </c>
      <c r="G959" s="193">
        <v>111.7</v>
      </c>
      <c r="H959" s="252"/>
      <c r="I959" s="294">
        <f t="shared" si="234"/>
        <v>0</v>
      </c>
    </row>
    <row r="960" spans="1:11" x14ac:dyDescent="0.2">
      <c r="A960" s="5" t="s">
        <v>136</v>
      </c>
      <c r="B960" s="8" t="s">
        <v>330</v>
      </c>
      <c r="C960" s="251" t="s">
        <v>74</v>
      </c>
      <c r="D960" s="8" t="s">
        <v>189</v>
      </c>
      <c r="E960" s="8" t="s">
        <v>335</v>
      </c>
      <c r="F960" s="251">
        <v>300</v>
      </c>
      <c r="G960" s="193">
        <v>0</v>
      </c>
      <c r="H960" s="193">
        <f>H961</f>
        <v>0</v>
      </c>
      <c r="I960" s="294" t="e">
        <f t="shared" si="234"/>
        <v>#DIV/0!</v>
      </c>
    </row>
    <row r="961" spans="1:9" ht="33.75" x14ac:dyDescent="0.2">
      <c r="A961" s="5" t="s">
        <v>375</v>
      </c>
      <c r="B961" s="8" t="s">
        <v>330</v>
      </c>
      <c r="C961" s="251" t="s">
        <v>74</v>
      </c>
      <c r="D961" s="8" t="s">
        <v>189</v>
      </c>
      <c r="E961" s="8" t="s">
        <v>335</v>
      </c>
      <c r="F961" s="251">
        <v>320</v>
      </c>
      <c r="G961" s="193">
        <v>0</v>
      </c>
      <c r="H961" s="193">
        <f>H962</f>
        <v>0</v>
      </c>
      <c r="I961" s="294" t="e">
        <f t="shared" si="234"/>
        <v>#DIV/0!</v>
      </c>
    </row>
    <row r="962" spans="1:9" ht="22.5" x14ac:dyDescent="0.2">
      <c r="A962" s="5" t="s">
        <v>445</v>
      </c>
      <c r="B962" s="8" t="s">
        <v>330</v>
      </c>
      <c r="C962" s="251" t="s">
        <v>74</v>
      </c>
      <c r="D962" s="8" t="s">
        <v>189</v>
      </c>
      <c r="E962" s="8" t="s">
        <v>335</v>
      </c>
      <c r="F962" s="251">
        <v>321</v>
      </c>
      <c r="G962" s="193"/>
      <c r="H962" s="252"/>
      <c r="I962" s="294" t="e">
        <f t="shared" si="234"/>
        <v>#DIV/0!</v>
      </c>
    </row>
    <row r="963" spans="1:9" ht="33.75" x14ac:dyDescent="0.2">
      <c r="A963" s="5" t="s">
        <v>949</v>
      </c>
      <c r="B963" s="8" t="s">
        <v>330</v>
      </c>
      <c r="C963" s="251" t="s">
        <v>74</v>
      </c>
      <c r="D963" s="8" t="s">
        <v>189</v>
      </c>
      <c r="E963" s="8" t="s">
        <v>960</v>
      </c>
      <c r="F963" s="251"/>
      <c r="G963" s="193">
        <v>0</v>
      </c>
      <c r="H963" s="193">
        <f>H964</f>
        <v>0</v>
      </c>
      <c r="I963" s="294" t="e">
        <f t="shared" si="234"/>
        <v>#DIV/0!</v>
      </c>
    </row>
    <row r="964" spans="1:9" ht="33.75" x14ac:dyDescent="0.2">
      <c r="A964" s="1" t="s">
        <v>87</v>
      </c>
      <c r="B964" s="8" t="s">
        <v>330</v>
      </c>
      <c r="C964" s="251" t="s">
        <v>74</v>
      </c>
      <c r="D964" s="8" t="s">
        <v>189</v>
      </c>
      <c r="E964" s="8" t="s">
        <v>960</v>
      </c>
      <c r="F964" s="251" t="s">
        <v>88</v>
      </c>
      <c r="G964" s="193">
        <v>0</v>
      </c>
      <c r="H964" s="193">
        <f>H965</f>
        <v>0</v>
      </c>
      <c r="I964" s="294" t="e">
        <f t="shared" si="234"/>
        <v>#DIV/0!</v>
      </c>
    </row>
    <row r="965" spans="1:9" x14ac:dyDescent="0.2">
      <c r="A965" s="1" t="s">
        <v>108</v>
      </c>
      <c r="B965" s="8" t="s">
        <v>330</v>
      </c>
      <c r="C965" s="251" t="s">
        <v>74</v>
      </c>
      <c r="D965" s="8" t="s">
        <v>189</v>
      </c>
      <c r="E965" s="8" t="s">
        <v>960</v>
      </c>
      <c r="F965" s="251" t="s">
        <v>168</v>
      </c>
      <c r="G965" s="193">
        <v>0</v>
      </c>
      <c r="H965" s="193">
        <f>H966+H967</f>
        <v>0</v>
      </c>
      <c r="I965" s="294" t="e">
        <f t="shared" si="234"/>
        <v>#DIV/0!</v>
      </c>
    </row>
    <row r="966" spans="1:9" x14ac:dyDescent="0.2">
      <c r="A966" s="5" t="s">
        <v>109</v>
      </c>
      <c r="B966" s="8" t="s">
        <v>330</v>
      </c>
      <c r="C966" s="251" t="s">
        <v>74</v>
      </c>
      <c r="D966" s="8" t="s">
        <v>189</v>
      </c>
      <c r="E966" s="8" t="s">
        <v>960</v>
      </c>
      <c r="F966" s="251" t="s">
        <v>169</v>
      </c>
      <c r="G966" s="193"/>
      <c r="H966" s="252"/>
      <c r="I966" s="294" t="e">
        <f t="shared" si="234"/>
        <v>#DIV/0!</v>
      </c>
    </row>
    <row r="967" spans="1:9" ht="22.5" x14ac:dyDescent="0.2">
      <c r="A967" s="5" t="s">
        <v>110</v>
      </c>
      <c r="B967" s="8" t="s">
        <v>330</v>
      </c>
      <c r="C967" s="251" t="s">
        <v>74</v>
      </c>
      <c r="D967" s="8" t="s">
        <v>189</v>
      </c>
      <c r="E967" s="8" t="s">
        <v>960</v>
      </c>
      <c r="F967" s="251">
        <v>129</v>
      </c>
      <c r="G967" s="193"/>
      <c r="H967" s="252"/>
      <c r="I967" s="294" t="e">
        <f t="shared" si="234"/>
        <v>#DIV/0!</v>
      </c>
    </row>
    <row r="968" spans="1:9" ht="22.5" x14ac:dyDescent="0.2">
      <c r="A968" s="33" t="s">
        <v>336</v>
      </c>
      <c r="B968" s="249" t="s">
        <v>330</v>
      </c>
      <c r="C968" s="250" t="s">
        <v>74</v>
      </c>
      <c r="D968" s="249" t="s">
        <v>128</v>
      </c>
      <c r="E968" s="8" t="s">
        <v>960</v>
      </c>
      <c r="F968" s="250" t="s">
        <v>124</v>
      </c>
      <c r="G968" s="192">
        <v>2828.8</v>
      </c>
      <c r="H968" s="192">
        <f t="shared" ref="G968:H968" si="244">H969</f>
        <v>0</v>
      </c>
      <c r="I968" s="294">
        <f t="shared" si="234"/>
        <v>0</v>
      </c>
    </row>
    <row r="969" spans="1:9" x14ac:dyDescent="0.2">
      <c r="A969" s="1" t="s">
        <v>346</v>
      </c>
      <c r="B969" s="8" t="s">
        <v>330</v>
      </c>
      <c r="C969" s="251" t="s">
        <v>74</v>
      </c>
      <c r="D969" s="8" t="s">
        <v>128</v>
      </c>
      <c r="E969" s="8" t="s">
        <v>337</v>
      </c>
      <c r="F969" s="251" t="s">
        <v>124</v>
      </c>
      <c r="G969" s="193">
        <v>2828.8</v>
      </c>
      <c r="H969" s="193">
        <f>H970+H974+H977+H981</f>
        <v>0</v>
      </c>
      <c r="I969" s="294">
        <f t="shared" si="234"/>
        <v>0</v>
      </c>
    </row>
    <row r="970" spans="1:9" ht="33.75" x14ac:dyDescent="0.2">
      <c r="A970" s="1" t="s">
        <v>87</v>
      </c>
      <c r="B970" s="8" t="s">
        <v>330</v>
      </c>
      <c r="C970" s="251" t="s">
        <v>74</v>
      </c>
      <c r="D970" s="8" t="s">
        <v>128</v>
      </c>
      <c r="E970" s="8" t="s">
        <v>338</v>
      </c>
      <c r="F970" s="251" t="s">
        <v>88</v>
      </c>
      <c r="G970" s="193">
        <v>1601</v>
      </c>
      <c r="H970" s="193">
        <f>H971</f>
        <v>0</v>
      </c>
      <c r="I970" s="294">
        <f t="shared" si="234"/>
        <v>0</v>
      </c>
    </row>
    <row r="971" spans="1:9" x14ac:dyDescent="0.2">
      <c r="A971" s="1" t="s">
        <v>108</v>
      </c>
      <c r="B971" s="8" t="s">
        <v>330</v>
      </c>
      <c r="C971" s="251" t="s">
        <v>74</v>
      </c>
      <c r="D971" s="8" t="s">
        <v>128</v>
      </c>
      <c r="E971" s="8" t="s">
        <v>338</v>
      </c>
      <c r="F971" s="251" t="s">
        <v>168</v>
      </c>
      <c r="G971" s="193">
        <v>1601</v>
      </c>
      <c r="H971" s="193">
        <f t="shared" ref="G971:H971" si="245">H972+H973</f>
        <v>0</v>
      </c>
      <c r="I971" s="294">
        <f t="shared" si="234"/>
        <v>0</v>
      </c>
    </row>
    <row r="972" spans="1:9" x14ac:dyDescent="0.2">
      <c r="A972" s="5" t="s">
        <v>109</v>
      </c>
      <c r="B972" s="8" t="s">
        <v>330</v>
      </c>
      <c r="C972" s="251" t="s">
        <v>74</v>
      </c>
      <c r="D972" s="8" t="s">
        <v>128</v>
      </c>
      <c r="E972" s="8" t="s">
        <v>338</v>
      </c>
      <c r="F972" s="251" t="s">
        <v>169</v>
      </c>
      <c r="G972" s="193">
        <v>1230</v>
      </c>
      <c r="H972" s="252"/>
      <c r="I972" s="294">
        <f t="shared" si="234"/>
        <v>0</v>
      </c>
    </row>
    <row r="973" spans="1:9" ht="22.5" x14ac:dyDescent="0.2">
      <c r="A973" s="5" t="s">
        <v>110</v>
      </c>
      <c r="B973" s="8" t="s">
        <v>330</v>
      </c>
      <c r="C973" s="251" t="s">
        <v>74</v>
      </c>
      <c r="D973" s="8" t="s">
        <v>128</v>
      </c>
      <c r="E973" s="8" t="s">
        <v>338</v>
      </c>
      <c r="F973" s="251">
        <v>129</v>
      </c>
      <c r="G973" s="193">
        <v>371</v>
      </c>
      <c r="H973" s="252"/>
      <c r="I973" s="294">
        <f t="shared" si="234"/>
        <v>0</v>
      </c>
    </row>
    <row r="974" spans="1:9" ht="33.75" x14ac:dyDescent="0.2">
      <c r="A974" s="1" t="s">
        <v>87</v>
      </c>
      <c r="B974" s="8" t="s">
        <v>330</v>
      </c>
      <c r="C974" s="251" t="s">
        <v>74</v>
      </c>
      <c r="D974" s="8" t="s">
        <v>128</v>
      </c>
      <c r="E974" s="8" t="s">
        <v>339</v>
      </c>
      <c r="F974" s="251">
        <v>100</v>
      </c>
      <c r="G974" s="193">
        <v>0</v>
      </c>
      <c r="H974" s="193">
        <f t="shared" ref="G974:H975" si="246">H975</f>
        <v>0</v>
      </c>
      <c r="I974" s="294" t="e">
        <f t="shared" si="234"/>
        <v>#DIV/0!</v>
      </c>
    </row>
    <row r="975" spans="1:9" x14ac:dyDescent="0.2">
      <c r="A975" s="1" t="s">
        <v>108</v>
      </c>
      <c r="B975" s="8" t="s">
        <v>330</v>
      </c>
      <c r="C975" s="251" t="s">
        <v>74</v>
      </c>
      <c r="D975" s="8" t="s">
        <v>128</v>
      </c>
      <c r="E975" s="8" t="s">
        <v>339</v>
      </c>
      <c r="F975" s="251">
        <v>120</v>
      </c>
      <c r="G975" s="193">
        <v>0</v>
      </c>
      <c r="H975" s="193">
        <f t="shared" si="246"/>
        <v>0</v>
      </c>
      <c r="I975" s="294" t="e">
        <f t="shared" si="234"/>
        <v>#DIV/0!</v>
      </c>
    </row>
    <row r="976" spans="1:9" ht="22.5" x14ac:dyDescent="0.2">
      <c r="A976" s="5" t="s">
        <v>220</v>
      </c>
      <c r="B976" s="8" t="s">
        <v>330</v>
      </c>
      <c r="C976" s="251" t="s">
        <v>74</v>
      </c>
      <c r="D976" s="8" t="s">
        <v>128</v>
      </c>
      <c r="E976" s="8" t="s">
        <v>339</v>
      </c>
      <c r="F976" s="251" t="s">
        <v>222</v>
      </c>
      <c r="G976" s="193"/>
      <c r="H976" s="252"/>
      <c r="I976" s="294" t="e">
        <f t="shared" si="234"/>
        <v>#DIV/0!</v>
      </c>
    </row>
    <row r="977" spans="1:11" x14ac:dyDescent="0.2">
      <c r="A977" s="1" t="s">
        <v>376</v>
      </c>
      <c r="B977" s="8" t="s">
        <v>330</v>
      </c>
      <c r="C977" s="251" t="s">
        <v>74</v>
      </c>
      <c r="D977" s="8" t="s">
        <v>128</v>
      </c>
      <c r="E977" s="8" t="s">
        <v>339</v>
      </c>
      <c r="F977" s="251">
        <v>200</v>
      </c>
      <c r="G977" s="193">
        <v>1214.9000000000001</v>
      </c>
      <c r="H977" s="193">
        <f t="shared" ref="G977:H977" si="247">H978</f>
        <v>0</v>
      </c>
      <c r="I977" s="294">
        <f t="shared" si="234"/>
        <v>0</v>
      </c>
    </row>
    <row r="978" spans="1:11" ht="22.5" x14ac:dyDescent="0.2">
      <c r="A978" s="1" t="s">
        <v>97</v>
      </c>
      <c r="B978" s="8" t="s">
        <v>330</v>
      </c>
      <c r="C978" s="251" t="s">
        <v>74</v>
      </c>
      <c r="D978" s="8" t="s">
        <v>128</v>
      </c>
      <c r="E978" s="8" t="s">
        <v>339</v>
      </c>
      <c r="F978" s="251">
        <v>240</v>
      </c>
      <c r="G978" s="193">
        <v>1214.9000000000001</v>
      </c>
      <c r="H978" s="193">
        <f t="shared" ref="G978:H978" si="248">H980+H979</f>
        <v>0</v>
      </c>
      <c r="I978" s="294">
        <f t="shared" si="234"/>
        <v>0</v>
      </c>
    </row>
    <row r="979" spans="1:11" x14ac:dyDescent="0.2">
      <c r="A979" s="11" t="s">
        <v>111</v>
      </c>
      <c r="B979" s="8" t="s">
        <v>330</v>
      </c>
      <c r="C979" s="251" t="s">
        <v>74</v>
      </c>
      <c r="D979" s="8" t="s">
        <v>128</v>
      </c>
      <c r="E979" s="8" t="s">
        <v>339</v>
      </c>
      <c r="F979" s="251">
        <v>242</v>
      </c>
      <c r="G979" s="193">
        <v>13</v>
      </c>
      <c r="H979" s="252"/>
      <c r="I979" s="294">
        <f t="shared" si="234"/>
        <v>0</v>
      </c>
    </row>
    <row r="980" spans="1:11" x14ac:dyDescent="0.2">
      <c r="A980" s="11" t="s">
        <v>393</v>
      </c>
      <c r="B980" s="8" t="s">
        <v>330</v>
      </c>
      <c r="C980" s="251" t="s">
        <v>74</v>
      </c>
      <c r="D980" s="8" t="s">
        <v>128</v>
      </c>
      <c r="E980" s="8" t="s">
        <v>339</v>
      </c>
      <c r="F980" s="251" t="s">
        <v>100</v>
      </c>
      <c r="G980" s="193">
        <v>1201.9000000000001</v>
      </c>
      <c r="H980" s="252"/>
      <c r="I980" s="294">
        <f t="shared" si="234"/>
        <v>0</v>
      </c>
    </row>
    <row r="981" spans="1:11" x14ac:dyDescent="0.2">
      <c r="A981" s="11" t="s">
        <v>112</v>
      </c>
      <c r="B981" s="8" t="s">
        <v>330</v>
      </c>
      <c r="C981" s="251" t="s">
        <v>74</v>
      </c>
      <c r="D981" s="8" t="s">
        <v>128</v>
      </c>
      <c r="E981" s="8" t="s">
        <v>339</v>
      </c>
      <c r="F981" s="251" t="s">
        <v>171</v>
      </c>
      <c r="G981" s="193">
        <v>12.899999999999999</v>
      </c>
      <c r="H981" s="193">
        <f>H984+H982</f>
        <v>0</v>
      </c>
      <c r="I981" s="294">
        <f t="shared" si="234"/>
        <v>0</v>
      </c>
    </row>
    <row r="982" spans="1:11" x14ac:dyDescent="0.2">
      <c r="A982" s="11"/>
      <c r="B982" s="8" t="s">
        <v>330</v>
      </c>
      <c r="C982" s="251" t="s">
        <v>74</v>
      </c>
      <c r="D982" s="8" t="s">
        <v>128</v>
      </c>
      <c r="E982" s="8" t="s">
        <v>339</v>
      </c>
      <c r="F982" s="251">
        <v>830</v>
      </c>
      <c r="G982" s="193">
        <v>7.1</v>
      </c>
      <c r="H982" s="193">
        <f>H983</f>
        <v>0</v>
      </c>
      <c r="I982" s="294">
        <f t="shared" si="234"/>
        <v>0</v>
      </c>
    </row>
    <row r="983" spans="1:11" x14ac:dyDescent="0.2">
      <c r="A983" s="11"/>
      <c r="B983" s="8" t="s">
        <v>330</v>
      </c>
      <c r="C983" s="251" t="s">
        <v>74</v>
      </c>
      <c r="D983" s="8" t="s">
        <v>128</v>
      </c>
      <c r="E983" s="8" t="s">
        <v>339</v>
      </c>
      <c r="F983" s="251">
        <v>831</v>
      </c>
      <c r="G983" s="193">
        <v>7.1</v>
      </c>
      <c r="H983" s="193"/>
      <c r="I983" s="294">
        <f t="shared" si="234"/>
        <v>0</v>
      </c>
    </row>
    <row r="984" spans="1:11" x14ac:dyDescent="0.2">
      <c r="A984" s="11" t="s">
        <v>113</v>
      </c>
      <c r="B984" s="8" t="s">
        <v>330</v>
      </c>
      <c r="C984" s="251" t="s">
        <v>74</v>
      </c>
      <c r="D984" s="8" t="s">
        <v>128</v>
      </c>
      <c r="E984" s="8" t="s">
        <v>339</v>
      </c>
      <c r="F984" s="251" t="s">
        <v>114</v>
      </c>
      <c r="G984" s="193">
        <v>5.8</v>
      </c>
      <c r="H984" s="193">
        <f>H985+H986</f>
        <v>0</v>
      </c>
      <c r="I984" s="294">
        <f t="shared" si="234"/>
        <v>0</v>
      </c>
    </row>
    <row r="985" spans="1:11" x14ac:dyDescent="0.2">
      <c r="A985" s="11" t="s">
        <v>172</v>
      </c>
      <c r="B985" s="8" t="s">
        <v>330</v>
      </c>
      <c r="C985" s="251" t="s">
        <v>74</v>
      </c>
      <c r="D985" s="8" t="s">
        <v>128</v>
      </c>
      <c r="E985" s="8" t="s">
        <v>339</v>
      </c>
      <c r="F985" s="251">
        <v>852</v>
      </c>
      <c r="G985" s="193">
        <v>1.8</v>
      </c>
      <c r="H985" s="252"/>
      <c r="I985" s="294">
        <f t="shared" si="234"/>
        <v>0</v>
      </c>
    </row>
    <row r="986" spans="1:11" x14ac:dyDescent="0.2">
      <c r="A986" s="11" t="s">
        <v>370</v>
      </c>
      <c r="B986" s="8" t="s">
        <v>330</v>
      </c>
      <c r="C986" s="251" t="s">
        <v>74</v>
      </c>
      <c r="D986" s="8" t="s">
        <v>128</v>
      </c>
      <c r="E986" s="8" t="s">
        <v>339</v>
      </c>
      <c r="F986" s="251">
        <v>853</v>
      </c>
      <c r="G986" s="193">
        <v>4</v>
      </c>
      <c r="H986" s="252"/>
      <c r="I986" s="294">
        <f t="shared" ref="I986:I1012" si="249">H986/G986*1</f>
        <v>0</v>
      </c>
    </row>
    <row r="987" spans="1:11" ht="21" x14ac:dyDescent="0.2">
      <c r="A987" s="243" t="s">
        <v>590</v>
      </c>
      <c r="B987" s="244" t="s">
        <v>340</v>
      </c>
      <c r="C987" s="256"/>
      <c r="D987" s="244"/>
      <c r="E987" s="244"/>
      <c r="F987" s="256"/>
      <c r="G987" s="246">
        <v>3712</v>
      </c>
      <c r="H987" s="246">
        <f t="shared" ref="G987:H989" si="250">H988</f>
        <v>0</v>
      </c>
      <c r="I987" s="293">
        <f t="shared" si="249"/>
        <v>0</v>
      </c>
      <c r="J987" s="177">
        <v>3712</v>
      </c>
      <c r="K987" s="187">
        <f>G987-J987</f>
        <v>0</v>
      </c>
    </row>
    <row r="988" spans="1:11" x14ac:dyDescent="0.2">
      <c r="A988" s="3" t="s">
        <v>331</v>
      </c>
      <c r="B988" s="247" t="s">
        <v>340</v>
      </c>
      <c r="C988" s="255" t="s">
        <v>74</v>
      </c>
      <c r="D988" s="247"/>
      <c r="E988" s="247"/>
      <c r="F988" s="255"/>
      <c r="G988" s="194">
        <v>3712</v>
      </c>
      <c r="H988" s="194">
        <f t="shared" si="250"/>
        <v>0</v>
      </c>
      <c r="I988" s="294">
        <f t="shared" si="249"/>
        <v>0</v>
      </c>
    </row>
    <row r="989" spans="1:11" ht="22.5" x14ac:dyDescent="0.2">
      <c r="A989" s="33" t="s">
        <v>234</v>
      </c>
      <c r="B989" s="249" t="s">
        <v>340</v>
      </c>
      <c r="C989" s="250" t="s">
        <v>74</v>
      </c>
      <c r="D989" s="249" t="s">
        <v>158</v>
      </c>
      <c r="E989" s="249" t="s">
        <v>123</v>
      </c>
      <c r="F989" s="250" t="s">
        <v>124</v>
      </c>
      <c r="G989" s="192">
        <v>3712</v>
      </c>
      <c r="H989" s="192">
        <f t="shared" si="250"/>
        <v>0</v>
      </c>
      <c r="I989" s="294">
        <f t="shared" si="249"/>
        <v>0</v>
      </c>
    </row>
    <row r="990" spans="1:11" x14ac:dyDescent="0.2">
      <c r="A990" s="5" t="s">
        <v>341</v>
      </c>
      <c r="B990" s="8" t="s">
        <v>340</v>
      </c>
      <c r="C990" s="251" t="s">
        <v>74</v>
      </c>
      <c r="D990" s="8" t="s">
        <v>158</v>
      </c>
      <c r="E990" s="8" t="s">
        <v>342</v>
      </c>
      <c r="F990" s="251" t="s">
        <v>124</v>
      </c>
      <c r="G990" s="193">
        <v>3712</v>
      </c>
      <c r="H990" s="193">
        <f>H991+H995+H998+H1002+H1005+H1009</f>
        <v>0</v>
      </c>
      <c r="I990" s="294">
        <f t="shared" si="249"/>
        <v>0</v>
      </c>
    </row>
    <row r="991" spans="1:11" ht="33.75" x14ac:dyDescent="0.2">
      <c r="A991" s="1" t="s">
        <v>87</v>
      </c>
      <c r="B991" s="8" t="s">
        <v>340</v>
      </c>
      <c r="C991" s="251" t="s">
        <v>74</v>
      </c>
      <c r="D991" s="8" t="s">
        <v>158</v>
      </c>
      <c r="E991" s="8" t="s">
        <v>343</v>
      </c>
      <c r="F991" s="251" t="s">
        <v>88</v>
      </c>
      <c r="G991" s="193">
        <v>3452</v>
      </c>
      <c r="H991" s="193">
        <f>H992</f>
        <v>0</v>
      </c>
      <c r="I991" s="294">
        <f t="shared" si="249"/>
        <v>0</v>
      </c>
    </row>
    <row r="992" spans="1:11" x14ac:dyDescent="0.2">
      <c r="A992" s="1" t="s">
        <v>108</v>
      </c>
      <c r="B992" s="8" t="s">
        <v>340</v>
      </c>
      <c r="C992" s="251" t="s">
        <v>74</v>
      </c>
      <c r="D992" s="8" t="s">
        <v>158</v>
      </c>
      <c r="E992" s="8" t="s">
        <v>343</v>
      </c>
      <c r="F992" s="251" t="s">
        <v>168</v>
      </c>
      <c r="G992" s="193">
        <v>3452</v>
      </c>
      <c r="H992" s="193">
        <f t="shared" ref="G992:H992" si="251">H993+H994</f>
        <v>0</v>
      </c>
      <c r="I992" s="294">
        <f t="shared" si="249"/>
        <v>0</v>
      </c>
    </row>
    <row r="993" spans="1:9" x14ac:dyDescent="0.2">
      <c r="A993" s="5" t="s">
        <v>109</v>
      </c>
      <c r="B993" s="8" t="s">
        <v>340</v>
      </c>
      <c r="C993" s="251" t="s">
        <v>74</v>
      </c>
      <c r="D993" s="8" t="s">
        <v>158</v>
      </c>
      <c r="E993" s="8" t="s">
        <v>343</v>
      </c>
      <c r="F993" s="251" t="s">
        <v>169</v>
      </c>
      <c r="G993" s="193">
        <v>2651</v>
      </c>
      <c r="H993" s="252"/>
      <c r="I993" s="294">
        <f t="shared" si="249"/>
        <v>0</v>
      </c>
    </row>
    <row r="994" spans="1:9" ht="22.5" x14ac:dyDescent="0.2">
      <c r="A994" s="5" t="s">
        <v>110</v>
      </c>
      <c r="B994" s="8" t="s">
        <v>340</v>
      </c>
      <c r="C994" s="251" t="s">
        <v>74</v>
      </c>
      <c r="D994" s="8" t="s">
        <v>158</v>
      </c>
      <c r="E994" s="8" t="s">
        <v>343</v>
      </c>
      <c r="F994" s="251">
        <v>129</v>
      </c>
      <c r="G994" s="193">
        <v>801</v>
      </c>
      <c r="H994" s="252"/>
      <c r="I994" s="294">
        <f t="shared" si="249"/>
        <v>0</v>
      </c>
    </row>
    <row r="995" spans="1:9" ht="33.75" x14ac:dyDescent="0.2">
      <c r="A995" s="1" t="s">
        <v>87</v>
      </c>
      <c r="B995" s="8" t="s">
        <v>340</v>
      </c>
      <c r="C995" s="251" t="s">
        <v>74</v>
      </c>
      <c r="D995" s="8" t="s">
        <v>158</v>
      </c>
      <c r="E995" s="8" t="s">
        <v>344</v>
      </c>
      <c r="F995" s="251">
        <v>100</v>
      </c>
      <c r="G995" s="193">
        <v>18.600000000000001</v>
      </c>
      <c r="H995" s="193">
        <f>H996</f>
        <v>0</v>
      </c>
      <c r="I995" s="294">
        <f t="shared" si="249"/>
        <v>0</v>
      </c>
    </row>
    <row r="996" spans="1:9" x14ac:dyDescent="0.2">
      <c r="A996" s="1" t="s">
        <v>108</v>
      </c>
      <c r="B996" s="8" t="s">
        <v>340</v>
      </c>
      <c r="C996" s="251" t="s">
        <v>74</v>
      </c>
      <c r="D996" s="8" t="s">
        <v>158</v>
      </c>
      <c r="E996" s="8" t="s">
        <v>344</v>
      </c>
      <c r="F996" s="251">
        <v>120</v>
      </c>
      <c r="G996" s="193">
        <v>18.600000000000001</v>
      </c>
      <c r="H996" s="193">
        <f t="shared" ref="G996:H996" si="252">H997</f>
        <v>0</v>
      </c>
      <c r="I996" s="294">
        <f t="shared" si="249"/>
        <v>0</v>
      </c>
    </row>
    <row r="997" spans="1:9" ht="22.5" x14ac:dyDescent="0.2">
      <c r="A997" s="5" t="s">
        <v>220</v>
      </c>
      <c r="B997" s="8" t="s">
        <v>340</v>
      </c>
      <c r="C997" s="251" t="s">
        <v>74</v>
      </c>
      <c r="D997" s="8" t="s">
        <v>158</v>
      </c>
      <c r="E997" s="8" t="s">
        <v>344</v>
      </c>
      <c r="F997" s="251">
        <v>122</v>
      </c>
      <c r="G997" s="193">
        <v>18.600000000000001</v>
      </c>
      <c r="H997" s="252"/>
      <c r="I997" s="294">
        <f t="shared" si="249"/>
        <v>0</v>
      </c>
    </row>
    <row r="998" spans="1:9" x14ac:dyDescent="0.2">
      <c r="A998" s="1" t="s">
        <v>376</v>
      </c>
      <c r="B998" s="8" t="s">
        <v>340</v>
      </c>
      <c r="C998" s="251" t="s">
        <v>74</v>
      </c>
      <c r="D998" s="8" t="s">
        <v>158</v>
      </c>
      <c r="E998" s="8" t="s">
        <v>344</v>
      </c>
      <c r="F998" s="251" t="s">
        <v>96</v>
      </c>
      <c r="G998" s="193">
        <v>236.4</v>
      </c>
      <c r="H998" s="193">
        <f t="shared" ref="G998:H998" si="253">H999</f>
        <v>0</v>
      </c>
      <c r="I998" s="294">
        <f t="shared" si="249"/>
        <v>0</v>
      </c>
    </row>
    <row r="999" spans="1:9" ht="22.5" x14ac:dyDescent="0.2">
      <c r="A999" s="11" t="s">
        <v>97</v>
      </c>
      <c r="B999" s="8" t="s">
        <v>340</v>
      </c>
      <c r="C999" s="251" t="s">
        <v>74</v>
      </c>
      <c r="D999" s="8" t="s">
        <v>158</v>
      </c>
      <c r="E999" s="8" t="s">
        <v>344</v>
      </c>
      <c r="F999" s="251" t="s">
        <v>98</v>
      </c>
      <c r="G999" s="193">
        <v>236.4</v>
      </c>
      <c r="H999" s="193">
        <f t="shared" ref="G999:H999" si="254">H1001+H1000</f>
        <v>0</v>
      </c>
      <c r="I999" s="294">
        <f t="shared" si="249"/>
        <v>0</v>
      </c>
    </row>
    <row r="1000" spans="1:9" x14ac:dyDescent="0.2">
      <c r="A1000" s="11" t="s">
        <v>111</v>
      </c>
      <c r="B1000" s="8" t="s">
        <v>340</v>
      </c>
      <c r="C1000" s="251" t="s">
        <v>74</v>
      </c>
      <c r="D1000" s="8" t="s">
        <v>158</v>
      </c>
      <c r="E1000" s="8" t="s">
        <v>344</v>
      </c>
      <c r="F1000" s="251">
        <v>242</v>
      </c>
      <c r="G1000" s="193">
        <v>156</v>
      </c>
      <c r="H1000" s="252"/>
      <c r="I1000" s="294">
        <f t="shared" si="249"/>
        <v>0</v>
      </c>
    </row>
    <row r="1001" spans="1:9" x14ac:dyDescent="0.2">
      <c r="A1001" s="11" t="s">
        <v>393</v>
      </c>
      <c r="B1001" s="8" t="s">
        <v>340</v>
      </c>
      <c r="C1001" s="251" t="s">
        <v>74</v>
      </c>
      <c r="D1001" s="8" t="s">
        <v>158</v>
      </c>
      <c r="E1001" s="8" t="s">
        <v>344</v>
      </c>
      <c r="F1001" s="251" t="s">
        <v>100</v>
      </c>
      <c r="G1001" s="193">
        <v>80.400000000000006</v>
      </c>
      <c r="H1001" s="252"/>
      <c r="I1001" s="294">
        <f t="shared" si="249"/>
        <v>0</v>
      </c>
    </row>
    <row r="1002" spans="1:9" x14ac:dyDescent="0.2">
      <c r="A1002" s="5" t="s">
        <v>136</v>
      </c>
      <c r="B1002" s="8" t="s">
        <v>340</v>
      </c>
      <c r="C1002" s="251" t="s">
        <v>74</v>
      </c>
      <c r="D1002" s="8" t="s">
        <v>158</v>
      </c>
      <c r="E1002" s="8" t="s">
        <v>344</v>
      </c>
      <c r="F1002" s="251">
        <v>300</v>
      </c>
      <c r="G1002" s="193">
        <v>0</v>
      </c>
      <c r="H1002" s="193">
        <f>H1003</f>
        <v>0</v>
      </c>
      <c r="I1002" s="294" t="e">
        <f t="shared" si="249"/>
        <v>#DIV/0!</v>
      </c>
    </row>
    <row r="1003" spans="1:9" ht="33.75" x14ac:dyDescent="0.2">
      <c r="A1003" s="5" t="s">
        <v>375</v>
      </c>
      <c r="B1003" s="8" t="s">
        <v>340</v>
      </c>
      <c r="C1003" s="251" t="s">
        <v>74</v>
      </c>
      <c r="D1003" s="8" t="s">
        <v>158</v>
      </c>
      <c r="E1003" s="8" t="s">
        <v>344</v>
      </c>
      <c r="F1003" s="251">
        <v>320</v>
      </c>
      <c r="G1003" s="193">
        <v>0</v>
      </c>
      <c r="H1003" s="193">
        <f>H1004</f>
        <v>0</v>
      </c>
      <c r="I1003" s="294" t="e">
        <f t="shared" si="249"/>
        <v>#DIV/0!</v>
      </c>
    </row>
    <row r="1004" spans="1:9" ht="22.5" x14ac:dyDescent="0.2">
      <c r="A1004" s="5" t="s">
        <v>445</v>
      </c>
      <c r="B1004" s="8" t="s">
        <v>340</v>
      </c>
      <c r="C1004" s="251" t="s">
        <v>74</v>
      </c>
      <c r="D1004" s="8" t="s">
        <v>158</v>
      </c>
      <c r="E1004" s="8" t="s">
        <v>344</v>
      </c>
      <c r="F1004" s="251">
        <v>321</v>
      </c>
      <c r="G1004" s="193"/>
      <c r="H1004" s="252"/>
      <c r="I1004" s="294" t="e">
        <f t="shared" si="249"/>
        <v>#DIV/0!</v>
      </c>
    </row>
    <row r="1005" spans="1:9" x14ac:dyDescent="0.2">
      <c r="A1005" s="11" t="s">
        <v>112</v>
      </c>
      <c r="B1005" s="8" t="s">
        <v>340</v>
      </c>
      <c r="C1005" s="251" t="s">
        <v>74</v>
      </c>
      <c r="D1005" s="8" t="s">
        <v>158</v>
      </c>
      <c r="E1005" s="8" t="s">
        <v>344</v>
      </c>
      <c r="F1005" s="251" t="s">
        <v>171</v>
      </c>
      <c r="G1005" s="193">
        <v>5</v>
      </c>
      <c r="H1005" s="193">
        <f t="shared" ref="G1005:H1005" si="255">H1006</f>
        <v>0</v>
      </c>
      <c r="I1005" s="294">
        <f t="shared" si="249"/>
        <v>0</v>
      </c>
    </row>
    <row r="1006" spans="1:9" x14ac:dyDescent="0.2">
      <c r="A1006" s="11" t="s">
        <v>113</v>
      </c>
      <c r="B1006" s="8" t="s">
        <v>340</v>
      </c>
      <c r="C1006" s="251" t="s">
        <v>74</v>
      </c>
      <c r="D1006" s="8" t="s">
        <v>158</v>
      </c>
      <c r="E1006" s="8" t="s">
        <v>344</v>
      </c>
      <c r="F1006" s="251" t="s">
        <v>114</v>
      </c>
      <c r="G1006" s="193">
        <v>5</v>
      </c>
      <c r="H1006" s="193">
        <f>H1007+H1008</f>
        <v>0</v>
      </c>
      <c r="I1006" s="294">
        <f t="shared" si="249"/>
        <v>0</v>
      </c>
    </row>
    <row r="1007" spans="1:9" x14ac:dyDescent="0.2">
      <c r="A1007" s="11" t="s">
        <v>172</v>
      </c>
      <c r="B1007" s="8" t="s">
        <v>340</v>
      </c>
      <c r="C1007" s="251" t="s">
        <v>74</v>
      </c>
      <c r="D1007" s="8" t="s">
        <v>158</v>
      </c>
      <c r="E1007" s="8" t="s">
        <v>344</v>
      </c>
      <c r="F1007" s="251">
        <v>852</v>
      </c>
      <c r="G1007" s="193"/>
      <c r="H1007" s="252"/>
      <c r="I1007" s="294" t="e">
        <f t="shared" si="249"/>
        <v>#DIV/0!</v>
      </c>
    </row>
    <row r="1008" spans="1:9" x14ac:dyDescent="0.2">
      <c r="A1008" s="11" t="s">
        <v>370</v>
      </c>
      <c r="B1008" s="8" t="s">
        <v>340</v>
      </c>
      <c r="C1008" s="251" t="s">
        <v>74</v>
      </c>
      <c r="D1008" s="8" t="s">
        <v>158</v>
      </c>
      <c r="E1008" s="8" t="s">
        <v>344</v>
      </c>
      <c r="F1008" s="251">
        <v>853</v>
      </c>
      <c r="G1008" s="193">
        <v>5</v>
      </c>
      <c r="H1008" s="252"/>
      <c r="I1008" s="294">
        <f t="shared" si="249"/>
        <v>0</v>
      </c>
    </row>
    <row r="1009" spans="1:9" ht="33.75" x14ac:dyDescent="0.2">
      <c r="A1009" s="1" t="s">
        <v>87</v>
      </c>
      <c r="B1009" s="8" t="s">
        <v>340</v>
      </c>
      <c r="C1009" s="251" t="s">
        <v>74</v>
      </c>
      <c r="D1009" s="8" t="s">
        <v>158</v>
      </c>
      <c r="E1009" s="8" t="s">
        <v>671</v>
      </c>
      <c r="F1009" s="251" t="s">
        <v>88</v>
      </c>
      <c r="G1009" s="274">
        <v>0</v>
      </c>
      <c r="H1009" s="274">
        <f>H1010</f>
        <v>0</v>
      </c>
      <c r="I1009" s="294" t="e">
        <f t="shared" si="249"/>
        <v>#DIV/0!</v>
      </c>
    </row>
    <row r="1010" spans="1:9" x14ac:dyDescent="0.2">
      <c r="A1010" s="1" t="s">
        <v>108</v>
      </c>
      <c r="B1010" s="8" t="s">
        <v>340</v>
      </c>
      <c r="C1010" s="251" t="s">
        <v>74</v>
      </c>
      <c r="D1010" s="8" t="s">
        <v>158</v>
      </c>
      <c r="E1010" s="8" t="s">
        <v>671</v>
      </c>
      <c r="F1010" s="251" t="s">
        <v>168</v>
      </c>
      <c r="G1010" s="274">
        <v>0</v>
      </c>
      <c r="H1010" s="274">
        <f>H1011+H1012</f>
        <v>0</v>
      </c>
      <c r="I1010" s="294" t="e">
        <f t="shared" si="249"/>
        <v>#DIV/0!</v>
      </c>
    </row>
    <row r="1011" spans="1:9" x14ac:dyDescent="0.2">
      <c r="A1011" s="5" t="s">
        <v>109</v>
      </c>
      <c r="B1011" s="8" t="s">
        <v>340</v>
      </c>
      <c r="C1011" s="251" t="s">
        <v>74</v>
      </c>
      <c r="D1011" s="8" t="s">
        <v>158</v>
      </c>
      <c r="E1011" s="8" t="s">
        <v>671</v>
      </c>
      <c r="F1011" s="251" t="s">
        <v>169</v>
      </c>
      <c r="G1011" s="274"/>
      <c r="H1011" s="252"/>
      <c r="I1011" s="294" t="e">
        <f t="shared" si="249"/>
        <v>#DIV/0!</v>
      </c>
    </row>
    <row r="1012" spans="1:9" ht="22.5" x14ac:dyDescent="0.2">
      <c r="A1012" s="5" t="s">
        <v>110</v>
      </c>
      <c r="B1012" s="8" t="s">
        <v>340</v>
      </c>
      <c r="C1012" s="251" t="s">
        <v>74</v>
      </c>
      <c r="D1012" s="8" t="s">
        <v>158</v>
      </c>
      <c r="E1012" s="8" t="s">
        <v>671</v>
      </c>
      <c r="F1012" s="251">
        <v>129</v>
      </c>
      <c r="G1012" s="274"/>
      <c r="H1012" s="252"/>
      <c r="I1012" s="294" t="e">
        <f t="shared" si="249"/>
        <v>#DIV/0!</v>
      </c>
    </row>
  </sheetData>
  <autoFilter ref="B11:G1012"/>
  <mergeCells count="1">
    <mergeCell ref="A9:F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 scaleWithDoc="0" alignWithMargins="0"/>
  <rowBreaks count="3" manualBreakCount="3">
    <brk id="10" max="6" man="1"/>
    <brk id="431" max="6" man="1"/>
    <brk id="559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"/>
  <sheetViews>
    <sheetView view="pageBreakPreview" zoomScale="96" zoomScaleNormal="100" zoomScaleSheetLayoutView="96" workbookViewId="0">
      <selection activeCell="F12" sqref="F12:G970"/>
    </sheetView>
  </sheetViews>
  <sheetFormatPr defaultRowHeight="11.25" x14ac:dyDescent="0.2"/>
  <cols>
    <col min="1" max="1" width="59.7109375" style="85" customWidth="1"/>
    <col min="2" max="2" width="7.140625" style="16" customWidth="1"/>
    <col min="3" max="3" width="11.5703125" style="17" customWidth="1"/>
    <col min="4" max="4" width="13.7109375" style="17" customWidth="1"/>
    <col min="5" max="5" width="9.5703125" style="17" customWidth="1"/>
    <col min="6" max="7" width="18.140625" style="25" customWidth="1"/>
    <col min="8" max="8" width="13" style="17" bestFit="1" customWidth="1"/>
    <col min="9" max="9" width="14.5703125" style="17" bestFit="1" customWidth="1"/>
    <col min="10" max="234" width="9.140625" style="17"/>
    <col min="235" max="235" width="57.140625" style="17" customWidth="1"/>
    <col min="236" max="236" width="4.7109375" style="17" customWidth="1"/>
    <col min="237" max="237" width="5.28515625" style="17" customWidth="1"/>
    <col min="238" max="238" width="3.7109375" style="17" customWidth="1"/>
    <col min="239" max="239" width="13.5703125" style="17" customWidth="1"/>
    <col min="240" max="240" width="7.42578125" style="17" bestFit="1" customWidth="1"/>
    <col min="241" max="241" width="10.28515625" style="17" bestFit="1" customWidth="1"/>
    <col min="242" max="242" width="8.28515625" style="17" customWidth="1"/>
    <col min="243" max="243" width="9.42578125" style="17" bestFit="1" customWidth="1"/>
    <col min="244" max="490" width="9.140625" style="17"/>
    <col min="491" max="491" width="57.140625" style="17" customWidth="1"/>
    <col min="492" max="492" width="4.7109375" style="17" customWidth="1"/>
    <col min="493" max="493" width="5.28515625" style="17" customWidth="1"/>
    <col min="494" max="494" width="3.7109375" style="17" customWidth="1"/>
    <col min="495" max="495" width="13.5703125" style="17" customWidth="1"/>
    <col min="496" max="496" width="7.42578125" style="17" bestFit="1" customWidth="1"/>
    <col min="497" max="497" width="10.28515625" style="17" bestFit="1" customWidth="1"/>
    <col min="498" max="498" width="8.28515625" style="17" customWidth="1"/>
    <col min="499" max="499" width="9.42578125" style="17" bestFit="1" customWidth="1"/>
    <col min="500" max="746" width="9.140625" style="17"/>
    <col min="747" max="747" width="57.140625" style="17" customWidth="1"/>
    <col min="748" max="748" width="4.7109375" style="17" customWidth="1"/>
    <col min="749" max="749" width="5.28515625" style="17" customWidth="1"/>
    <col min="750" max="750" width="3.7109375" style="17" customWidth="1"/>
    <col min="751" max="751" width="13.5703125" style="17" customWidth="1"/>
    <col min="752" max="752" width="7.42578125" style="17" bestFit="1" customWidth="1"/>
    <col min="753" max="753" width="10.28515625" style="17" bestFit="1" customWidth="1"/>
    <col min="754" max="754" width="8.28515625" style="17" customWidth="1"/>
    <col min="755" max="755" width="9.42578125" style="17" bestFit="1" customWidth="1"/>
    <col min="756" max="1002" width="9.140625" style="17"/>
    <col min="1003" max="1003" width="57.140625" style="17" customWidth="1"/>
    <col min="1004" max="1004" width="4.7109375" style="17" customWidth="1"/>
    <col min="1005" max="1005" width="5.28515625" style="17" customWidth="1"/>
    <col min="1006" max="1006" width="3.7109375" style="17" customWidth="1"/>
    <col min="1007" max="1007" width="13.5703125" style="17" customWidth="1"/>
    <col min="1008" max="1008" width="7.42578125" style="17" bestFit="1" customWidth="1"/>
    <col min="1009" max="1009" width="10.28515625" style="17" bestFit="1" customWidth="1"/>
    <col min="1010" max="1010" width="8.28515625" style="17" customWidth="1"/>
    <col min="1011" max="1011" width="9.42578125" style="17" bestFit="1" customWidth="1"/>
    <col min="1012" max="1258" width="9.140625" style="17"/>
    <col min="1259" max="1259" width="57.140625" style="17" customWidth="1"/>
    <col min="1260" max="1260" width="4.7109375" style="17" customWidth="1"/>
    <col min="1261" max="1261" width="5.28515625" style="17" customWidth="1"/>
    <col min="1262" max="1262" width="3.7109375" style="17" customWidth="1"/>
    <col min="1263" max="1263" width="13.5703125" style="17" customWidth="1"/>
    <col min="1264" max="1264" width="7.42578125" style="17" bestFit="1" customWidth="1"/>
    <col min="1265" max="1265" width="10.28515625" style="17" bestFit="1" customWidth="1"/>
    <col min="1266" max="1266" width="8.28515625" style="17" customWidth="1"/>
    <col min="1267" max="1267" width="9.42578125" style="17" bestFit="1" customWidth="1"/>
    <col min="1268" max="1514" width="9.140625" style="17"/>
    <col min="1515" max="1515" width="57.140625" style="17" customWidth="1"/>
    <col min="1516" max="1516" width="4.7109375" style="17" customWidth="1"/>
    <col min="1517" max="1517" width="5.28515625" style="17" customWidth="1"/>
    <col min="1518" max="1518" width="3.7109375" style="17" customWidth="1"/>
    <col min="1519" max="1519" width="13.5703125" style="17" customWidth="1"/>
    <col min="1520" max="1520" width="7.42578125" style="17" bestFit="1" customWidth="1"/>
    <col min="1521" max="1521" width="10.28515625" style="17" bestFit="1" customWidth="1"/>
    <col min="1522" max="1522" width="8.28515625" style="17" customWidth="1"/>
    <col min="1523" max="1523" width="9.42578125" style="17" bestFit="1" customWidth="1"/>
    <col min="1524" max="1770" width="9.140625" style="17"/>
    <col min="1771" max="1771" width="57.140625" style="17" customWidth="1"/>
    <col min="1772" max="1772" width="4.7109375" style="17" customWidth="1"/>
    <col min="1773" max="1773" width="5.28515625" style="17" customWidth="1"/>
    <col min="1774" max="1774" width="3.7109375" style="17" customWidth="1"/>
    <col min="1775" max="1775" width="13.5703125" style="17" customWidth="1"/>
    <col min="1776" max="1776" width="7.42578125" style="17" bestFit="1" customWidth="1"/>
    <col min="1777" max="1777" width="10.28515625" style="17" bestFit="1" customWidth="1"/>
    <col min="1778" max="1778" width="8.28515625" style="17" customWidth="1"/>
    <col min="1779" max="1779" width="9.42578125" style="17" bestFit="1" customWidth="1"/>
    <col min="1780" max="2026" width="9.140625" style="17"/>
    <col min="2027" max="2027" width="57.140625" style="17" customWidth="1"/>
    <col min="2028" max="2028" width="4.7109375" style="17" customWidth="1"/>
    <col min="2029" max="2029" width="5.28515625" style="17" customWidth="1"/>
    <col min="2030" max="2030" width="3.7109375" style="17" customWidth="1"/>
    <col min="2031" max="2031" width="13.5703125" style="17" customWidth="1"/>
    <col min="2032" max="2032" width="7.42578125" style="17" bestFit="1" customWidth="1"/>
    <col min="2033" max="2033" width="10.28515625" style="17" bestFit="1" customWidth="1"/>
    <col min="2034" max="2034" width="8.28515625" style="17" customWidth="1"/>
    <col min="2035" max="2035" width="9.42578125" style="17" bestFit="1" customWidth="1"/>
    <col min="2036" max="2282" width="9.140625" style="17"/>
    <col min="2283" max="2283" width="57.140625" style="17" customWidth="1"/>
    <col min="2284" max="2284" width="4.7109375" style="17" customWidth="1"/>
    <col min="2285" max="2285" width="5.28515625" style="17" customWidth="1"/>
    <col min="2286" max="2286" width="3.7109375" style="17" customWidth="1"/>
    <col min="2287" max="2287" width="13.5703125" style="17" customWidth="1"/>
    <col min="2288" max="2288" width="7.42578125" style="17" bestFit="1" customWidth="1"/>
    <col min="2289" max="2289" width="10.28515625" style="17" bestFit="1" customWidth="1"/>
    <col min="2290" max="2290" width="8.28515625" style="17" customWidth="1"/>
    <col min="2291" max="2291" width="9.42578125" style="17" bestFit="1" customWidth="1"/>
    <col min="2292" max="2538" width="9.140625" style="17"/>
    <col min="2539" max="2539" width="57.140625" style="17" customWidth="1"/>
    <col min="2540" max="2540" width="4.7109375" style="17" customWidth="1"/>
    <col min="2541" max="2541" width="5.28515625" style="17" customWidth="1"/>
    <col min="2542" max="2542" width="3.7109375" style="17" customWidth="1"/>
    <col min="2543" max="2543" width="13.5703125" style="17" customWidth="1"/>
    <col min="2544" max="2544" width="7.42578125" style="17" bestFit="1" customWidth="1"/>
    <col min="2545" max="2545" width="10.28515625" style="17" bestFit="1" customWidth="1"/>
    <col min="2546" max="2546" width="8.28515625" style="17" customWidth="1"/>
    <col min="2547" max="2547" width="9.42578125" style="17" bestFit="1" customWidth="1"/>
    <col min="2548" max="2794" width="9.140625" style="17"/>
    <col min="2795" max="2795" width="57.140625" style="17" customWidth="1"/>
    <col min="2796" max="2796" width="4.7109375" style="17" customWidth="1"/>
    <col min="2797" max="2797" width="5.28515625" style="17" customWidth="1"/>
    <col min="2798" max="2798" width="3.7109375" style="17" customWidth="1"/>
    <col min="2799" max="2799" width="13.5703125" style="17" customWidth="1"/>
    <col min="2800" max="2800" width="7.42578125" style="17" bestFit="1" customWidth="1"/>
    <col min="2801" max="2801" width="10.28515625" style="17" bestFit="1" customWidth="1"/>
    <col min="2802" max="2802" width="8.28515625" style="17" customWidth="1"/>
    <col min="2803" max="2803" width="9.42578125" style="17" bestFit="1" customWidth="1"/>
    <col min="2804" max="3050" width="9.140625" style="17"/>
    <col min="3051" max="3051" width="57.140625" style="17" customWidth="1"/>
    <col min="3052" max="3052" width="4.7109375" style="17" customWidth="1"/>
    <col min="3053" max="3053" width="5.28515625" style="17" customWidth="1"/>
    <col min="3054" max="3054" width="3.7109375" style="17" customWidth="1"/>
    <col min="3055" max="3055" width="13.5703125" style="17" customWidth="1"/>
    <col min="3056" max="3056" width="7.42578125" style="17" bestFit="1" customWidth="1"/>
    <col min="3057" max="3057" width="10.28515625" style="17" bestFit="1" customWidth="1"/>
    <col min="3058" max="3058" width="8.28515625" style="17" customWidth="1"/>
    <col min="3059" max="3059" width="9.42578125" style="17" bestFit="1" customWidth="1"/>
    <col min="3060" max="3306" width="9.140625" style="17"/>
    <col min="3307" max="3307" width="57.140625" style="17" customWidth="1"/>
    <col min="3308" max="3308" width="4.7109375" style="17" customWidth="1"/>
    <col min="3309" max="3309" width="5.28515625" style="17" customWidth="1"/>
    <col min="3310" max="3310" width="3.7109375" style="17" customWidth="1"/>
    <col min="3311" max="3311" width="13.5703125" style="17" customWidth="1"/>
    <col min="3312" max="3312" width="7.42578125" style="17" bestFit="1" customWidth="1"/>
    <col min="3313" max="3313" width="10.28515625" style="17" bestFit="1" customWidth="1"/>
    <col min="3314" max="3314" width="8.28515625" style="17" customWidth="1"/>
    <col min="3315" max="3315" width="9.42578125" style="17" bestFit="1" customWidth="1"/>
    <col min="3316" max="3562" width="9.140625" style="17"/>
    <col min="3563" max="3563" width="57.140625" style="17" customWidth="1"/>
    <col min="3564" max="3564" width="4.7109375" style="17" customWidth="1"/>
    <col min="3565" max="3565" width="5.28515625" style="17" customWidth="1"/>
    <col min="3566" max="3566" width="3.7109375" style="17" customWidth="1"/>
    <col min="3567" max="3567" width="13.5703125" style="17" customWidth="1"/>
    <col min="3568" max="3568" width="7.42578125" style="17" bestFit="1" customWidth="1"/>
    <col min="3569" max="3569" width="10.28515625" style="17" bestFit="1" customWidth="1"/>
    <col min="3570" max="3570" width="8.28515625" style="17" customWidth="1"/>
    <col min="3571" max="3571" width="9.42578125" style="17" bestFit="1" customWidth="1"/>
    <col min="3572" max="3818" width="9.140625" style="17"/>
    <col min="3819" max="3819" width="57.140625" style="17" customWidth="1"/>
    <col min="3820" max="3820" width="4.7109375" style="17" customWidth="1"/>
    <col min="3821" max="3821" width="5.28515625" style="17" customWidth="1"/>
    <col min="3822" max="3822" width="3.7109375" style="17" customWidth="1"/>
    <col min="3823" max="3823" width="13.5703125" style="17" customWidth="1"/>
    <col min="3824" max="3824" width="7.42578125" style="17" bestFit="1" customWidth="1"/>
    <col min="3825" max="3825" width="10.28515625" style="17" bestFit="1" customWidth="1"/>
    <col min="3826" max="3826" width="8.28515625" style="17" customWidth="1"/>
    <col min="3827" max="3827" width="9.42578125" style="17" bestFit="1" customWidth="1"/>
    <col min="3828" max="4074" width="9.140625" style="17"/>
    <col min="4075" max="4075" width="57.140625" style="17" customWidth="1"/>
    <col min="4076" max="4076" width="4.7109375" style="17" customWidth="1"/>
    <col min="4077" max="4077" width="5.28515625" style="17" customWidth="1"/>
    <col min="4078" max="4078" width="3.7109375" style="17" customWidth="1"/>
    <col min="4079" max="4079" width="13.5703125" style="17" customWidth="1"/>
    <col min="4080" max="4080" width="7.42578125" style="17" bestFit="1" customWidth="1"/>
    <col min="4081" max="4081" width="10.28515625" style="17" bestFit="1" customWidth="1"/>
    <col min="4082" max="4082" width="8.28515625" style="17" customWidth="1"/>
    <col min="4083" max="4083" width="9.42578125" style="17" bestFit="1" customWidth="1"/>
    <col min="4084" max="4330" width="9.140625" style="17"/>
    <col min="4331" max="4331" width="57.140625" style="17" customWidth="1"/>
    <col min="4332" max="4332" width="4.7109375" style="17" customWidth="1"/>
    <col min="4333" max="4333" width="5.28515625" style="17" customWidth="1"/>
    <col min="4334" max="4334" width="3.7109375" style="17" customWidth="1"/>
    <col min="4335" max="4335" width="13.5703125" style="17" customWidth="1"/>
    <col min="4336" max="4336" width="7.42578125" style="17" bestFit="1" customWidth="1"/>
    <col min="4337" max="4337" width="10.28515625" style="17" bestFit="1" customWidth="1"/>
    <col min="4338" max="4338" width="8.28515625" style="17" customWidth="1"/>
    <col min="4339" max="4339" width="9.42578125" style="17" bestFit="1" customWidth="1"/>
    <col min="4340" max="4586" width="9.140625" style="17"/>
    <col min="4587" max="4587" width="57.140625" style="17" customWidth="1"/>
    <col min="4588" max="4588" width="4.7109375" style="17" customWidth="1"/>
    <col min="4589" max="4589" width="5.28515625" style="17" customWidth="1"/>
    <col min="4590" max="4590" width="3.7109375" style="17" customWidth="1"/>
    <col min="4591" max="4591" width="13.5703125" style="17" customWidth="1"/>
    <col min="4592" max="4592" width="7.42578125" style="17" bestFit="1" customWidth="1"/>
    <col min="4593" max="4593" width="10.28515625" style="17" bestFit="1" customWidth="1"/>
    <col min="4594" max="4594" width="8.28515625" style="17" customWidth="1"/>
    <col min="4595" max="4595" width="9.42578125" style="17" bestFit="1" customWidth="1"/>
    <col min="4596" max="4842" width="9.140625" style="17"/>
    <col min="4843" max="4843" width="57.140625" style="17" customWidth="1"/>
    <col min="4844" max="4844" width="4.7109375" style="17" customWidth="1"/>
    <col min="4845" max="4845" width="5.28515625" style="17" customWidth="1"/>
    <col min="4846" max="4846" width="3.7109375" style="17" customWidth="1"/>
    <col min="4847" max="4847" width="13.5703125" style="17" customWidth="1"/>
    <col min="4848" max="4848" width="7.42578125" style="17" bestFit="1" customWidth="1"/>
    <col min="4849" max="4849" width="10.28515625" style="17" bestFit="1" customWidth="1"/>
    <col min="4850" max="4850" width="8.28515625" style="17" customWidth="1"/>
    <col min="4851" max="4851" width="9.42578125" style="17" bestFit="1" customWidth="1"/>
    <col min="4852" max="5098" width="9.140625" style="17"/>
    <col min="5099" max="5099" width="57.140625" style="17" customWidth="1"/>
    <col min="5100" max="5100" width="4.7109375" style="17" customWidth="1"/>
    <col min="5101" max="5101" width="5.28515625" style="17" customWidth="1"/>
    <col min="5102" max="5102" width="3.7109375" style="17" customWidth="1"/>
    <col min="5103" max="5103" width="13.5703125" style="17" customWidth="1"/>
    <col min="5104" max="5104" width="7.42578125" style="17" bestFit="1" customWidth="1"/>
    <col min="5105" max="5105" width="10.28515625" style="17" bestFit="1" customWidth="1"/>
    <col min="5106" max="5106" width="8.28515625" style="17" customWidth="1"/>
    <col min="5107" max="5107" width="9.42578125" style="17" bestFit="1" customWidth="1"/>
    <col min="5108" max="5354" width="9.140625" style="17"/>
    <col min="5355" max="5355" width="57.140625" style="17" customWidth="1"/>
    <col min="5356" max="5356" width="4.7109375" style="17" customWidth="1"/>
    <col min="5357" max="5357" width="5.28515625" style="17" customWidth="1"/>
    <col min="5358" max="5358" width="3.7109375" style="17" customWidth="1"/>
    <col min="5359" max="5359" width="13.5703125" style="17" customWidth="1"/>
    <col min="5360" max="5360" width="7.42578125" style="17" bestFit="1" customWidth="1"/>
    <col min="5361" max="5361" width="10.28515625" style="17" bestFit="1" customWidth="1"/>
    <col min="5362" max="5362" width="8.28515625" style="17" customWidth="1"/>
    <col min="5363" max="5363" width="9.42578125" style="17" bestFit="1" customWidth="1"/>
    <col min="5364" max="5610" width="9.140625" style="17"/>
    <col min="5611" max="5611" width="57.140625" style="17" customWidth="1"/>
    <col min="5612" max="5612" width="4.7109375" style="17" customWidth="1"/>
    <col min="5613" max="5613" width="5.28515625" style="17" customWidth="1"/>
    <col min="5614" max="5614" width="3.7109375" style="17" customWidth="1"/>
    <col min="5615" max="5615" width="13.5703125" style="17" customWidth="1"/>
    <col min="5616" max="5616" width="7.42578125" style="17" bestFit="1" customWidth="1"/>
    <col min="5617" max="5617" width="10.28515625" style="17" bestFit="1" customWidth="1"/>
    <col min="5618" max="5618" width="8.28515625" style="17" customWidth="1"/>
    <col min="5619" max="5619" width="9.42578125" style="17" bestFit="1" customWidth="1"/>
    <col min="5620" max="5866" width="9.140625" style="17"/>
    <col min="5867" max="5867" width="57.140625" style="17" customWidth="1"/>
    <col min="5868" max="5868" width="4.7109375" style="17" customWidth="1"/>
    <col min="5869" max="5869" width="5.28515625" style="17" customWidth="1"/>
    <col min="5870" max="5870" width="3.7109375" style="17" customWidth="1"/>
    <col min="5871" max="5871" width="13.5703125" style="17" customWidth="1"/>
    <col min="5872" max="5872" width="7.42578125" style="17" bestFit="1" customWidth="1"/>
    <col min="5873" max="5873" width="10.28515625" style="17" bestFit="1" customWidth="1"/>
    <col min="5874" max="5874" width="8.28515625" style="17" customWidth="1"/>
    <col min="5875" max="5875" width="9.42578125" style="17" bestFit="1" customWidth="1"/>
    <col min="5876" max="6122" width="9.140625" style="17"/>
    <col min="6123" max="6123" width="57.140625" style="17" customWidth="1"/>
    <col min="6124" max="6124" width="4.7109375" style="17" customWidth="1"/>
    <col min="6125" max="6125" width="5.28515625" style="17" customWidth="1"/>
    <col min="6126" max="6126" width="3.7109375" style="17" customWidth="1"/>
    <col min="6127" max="6127" width="13.5703125" style="17" customWidth="1"/>
    <col min="6128" max="6128" width="7.42578125" style="17" bestFit="1" customWidth="1"/>
    <col min="6129" max="6129" width="10.28515625" style="17" bestFit="1" customWidth="1"/>
    <col min="6130" max="6130" width="8.28515625" style="17" customWidth="1"/>
    <col min="6131" max="6131" width="9.42578125" style="17" bestFit="1" customWidth="1"/>
    <col min="6132" max="6378" width="9.140625" style="17"/>
    <col min="6379" max="6379" width="57.140625" style="17" customWidth="1"/>
    <col min="6380" max="6380" width="4.7109375" style="17" customWidth="1"/>
    <col min="6381" max="6381" width="5.28515625" style="17" customWidth="1"/>
    <col min="6382" max="6382" width="3.7109375" style="17" customWidth="1"/>
    <col min="6383" max="6383" width="13.5703125" style="17" customWidth="1"/>
    <col min="6384" max="6384" width="7.42578125" style="17" bestFit="1" customWidth="1"/>
    <col min="6385" max="6385" width="10.28515625" style="17" bestFit="1" customWidth="1"/>
    <col min="6386" max="6386" width="8.28515625" style="17" customWidth="1"/>
    <col min="6387" max="6387" width="9.42578125" style="17" bestFit="1" customWidth="1"/>
    <col min="6388" max="6634" width="9.140625" style="17"/>
    <col min="6635" max="6635" width="57.140625" style="17" customWidth="1"/>
    <col min="6636" max="6636" width="4.7109375" style="17" customWidth="1"/>
    <col min="6637" max="6637" width="5.28515625" style="17" customWidth="1"/>
    <col min="6638" max="6638" width="3.7109375" style="17" customWidth="1"/>
    <col min="6639" max="6639" width="13.5703125" style="17" customWidth="1"/>
    <col min="6640" max="6640" width="7.42578125" style="17" bestFit="1" customWidth="1"/>
    <col min="6641" max="6641" width="10.28515625" style="17" bestFit="1" customWidth="1"/>
    <col min="6642" max="6642" width="8.28515625" style="17" customWidth="1"/>
    <col min="6643" max="6643" width="9.42578125" style="17" bestFit="1" customWidth="1"/>
    <col min="6644" max="6890" width="9.140625" style="17"/>
    <col min="6891" max="6891" width="57.140625" style="17" customWidth="1"/>
    <col min="6892" max="6892" width="4.7109375" style="17" customWidth="1"/>
    <col min="6893" max="6893" width="5.28515625" style="17" customWidth="1"/>
    <col min="6894" max="6894" width="3.7109375" style="17" customWidth="1"/>
    <col min="6895" max="6895" width="13.5703125" style="17" customWidth="1"/>
    <col min="6896" max="6896" width="7.42578125" style="17" bestFit="1" customWidth="1"/>
    <col min="6897" max="6897" width="10.28515625" style="17" bestFit="1" customWidth="1"/>
    <col min="6898" max="6898" width="8.28515625" style="17" customWidth="1"/>
    <col min="6899" max="6899" width="9.42578125" style="17" bestFit="1" customWidth="1"/>
    <col min="6900" max="7146" width="9.140625" style="17"/>
    <col min="7147" max="7147" width="57.140625" style="17" customWidth="1"/>
    <col min="7148" max="7148" width="4.7109375" style="17" customWidth="1"/>
    <col min="7149" max="7149" width="5.28515625" style="17" customWidth="1"/>
    <col min="7150" max="7150" width="3.7109375" style="17" customWidth="1"/>
    <col min="7151" max="7151" width="13.5703125" style="17" customWidth="1"/>
    <col min="7152" max="7152" width="7.42578125" style="17" bestFit="1" customWidth="1"/>
    <col min="7153" max="7153" width="10.28515625" style="17" bestFit="1" customWidth="1"/>
    <col min="7154" max="7154" width="8.28515625" style="17" customWidth="1"/>
    <col min="7155" max="7155" width="9.42578125" style="17" bestFit="1" customWidth="1"/>
    <col min="7156" max="7402" width="9.140625" style="17"/>
    <col min="7403" max="7403" width="57.140625" style="17" customWidth="1"/>
    <col min="7404" max="7404" width="4.7109375" style="17" customWidth="1"/>
    <col min="7405" max="7405" width="5.28515625" style="17" customWidth="1"/>
    <col min="7406" max="7406" width="3.7109375" style="17" customWidth="1"/>
    <col min="7407" max="7407" width="13.5703125" style="17" customWidth="1"/>
    <col min="7408" max="7408" width="7.42578125" style="17" bestFit="1" customWidth="1"/>
    <col min="7409" max="7409" width="10.28515625" style="17" bestFit="1" customWidth="1"/>
    <col min="7410" max="7410" width="8.28515625" style="17" customWidth="1"/>
    <col min="7411" max="7411" width="9.42578125" style="17" bestFit="1" customWidth="1"/>
    <col min="7412" max="7658" width="9.140625" style="17"/>
    <col min="7659" max="7659" width="57.140625" style="17" customWidth="1"/>
    <col min="7660" max="7660" width="4.7109375" style="17" customWidth="1"/>
    <col min="7661" max="7661" width="5.28515625" style="17" customWidth="1"/>
    <col min="7662" max="7662" width="3.7109375" style="17" customWidth="1"/>
    <col min="7663" max="7663" width="13.5703125" style="17" customWidth="1"/>
    <col min="7664" max="7664" width="7.42578125" style="17" bestFit="1" customWidth="1"/>
    <col min="7665" max="7665" width="10.28515625" style="17" bestFit="1" customWidth="1"/>
    <col min="7666" max="7666" width="8.28515625" style="17" customWidth="1"/>
    <col min="7667" max="7667" width="9.42578125" style="17" bestFit="1" customWidth="1"/>
    <col min="7668" max="7914" width="9.140625" style="17"/>
    <col min="7915" max="7915" width="57.140625" style="17" customWidth="1"/>
    <col min="7916" max="7916" width="4.7109375" style="17" customWidth="1"/>
    <col min="7917" max="7917" width="5.28515625" style="17" customWidth="1"/>
    <col min="7918" max="7918" width="3.7109375" style="17" customWidth="1"/>
    <col min="7919" max="7919" width="13.5703125" style="17" customWidth="1"/>
    <col min="7920" max="7920" width="7.42578125" style="17" bestFit="1" customWidth="1"/>
    <col min="7921" max="7921" width="10.28515625" style="17" bestFit="1" customWidth="1"/>
    <col min="7922" max="7922" width="8.28515625" style="17" customWidth="1"/>
    <col min="7923" max="7923" width="9.42578125" style="17" bestFit="1" customWidth="1"/>
    <col min="7924" max="8170" width="9.140625" style="17"/>
    <col min="8171" max="8171" width="57.140625" style="17" customWidth="1"/>
    <col min="8172" max="8172" width="4.7109375" style="17" customWidth="1"/>
    <col min="8173" max="8173" width="5.28515625" style="17" customWidth="1"/>
    <col min="8174" max="8174" width="3.7109375" style="17" customWidth="1"/>
    <col min="8175" max="8175" width="13.5703125" style="17" customWidth="1"/>
    <col min="8176" max="8176" width="7.42578125" style="17" bestFit="1" customWidth="1"/>
    <col min="8177" max="8177" width="10.28515625" style="17" bestFit="1" customWidth="1"/>
    <col min="8178" max="8178" width="8.28515625" style="17" customWidth="1"/>
    <col min="8179" max="8179" width="9.42578125" style="17" bestFit="1" customWidth="1"/>
    <col min="8180" max="8426" width="9.140625" style="17"/>
    <col min="8427" max="8427" width="57.140625" style="17" customWidth="1"/>
    <col min="8428" max="8428" width="4.7109375" style="17" customWidth="1"/>
    <col min="8429" max="8429" width="5.28515625" style="17" customWidth="1"/>
    <col min="8430" max="8430" width="3.7109375" style="17" customWidth="1"/>
    <col min="8431" max="8431" width="13.5703125" style="17" customWidth="1"/>
    <col min="8432" max="8432" width="7.42578125" style="17" bestFit="1" customWidth="1"/>
    <col min="8433" max="8433" width="10.28515625" style="17" bestFit="1" customWidth="1"/>
    <col min="8434" max="8434" width="8.28515625" style="17" customWidth="1"/>
    <col min="8435" max="8435" width="9.42578125" style="17" bestFit="1" customWidth="1"/>
    <col min="8436" max="8682" width="9.140625" style="17"/>
    <col min="8683" max="8683" width="57.140625" style="17" customWidth="1"/>
    <col min="8684" max="8684" width="4.7109375" style="17" customWidth="1"/>
    <col min="8685" max="8685" width="5.28515625" style="17" customWidth="1"/>
    <col min="8686" max="8686" width="3.7109375" style="17" customWidth="1"/>
    <col min="8687" max="8687" width="13.5703125" style="17" customWidth="1"/>
    <col min="8688" max="8688" width="7.42578125" style="17" bestFit="1" customWidth="1"/>
    <col min="8689" max="8689" width="10.28515625" style="17" bestFit="1" customWidth="1"/>
    <col min="8690" max="8690" width="8.28515625" style="17" customWidth="1"/>
    <col min="8691" max="8691" width="9.42578125" style="17" bestFit="1" customWidth="1"/>
    <col min="8692" max="8938" width="9.140625" style="17"/>
    <col min="8939" max="8939" width="57.140625" style="17" customWidth="1"/>
    <col min="8940" max="8940" width="4.7109375" style="17" customWidth="1"/>
    <col min="8941" max="8941" width="5.28515625" style="17" customWidth="1"/>
    <col min="8942" max="8942" width="3.7109375" style="17" customWidth="1"/>
    <col min="8943" max="8943" width="13.5703125" style="17" customWidth="1"/>
    <col min="8944" max="8944" width="7.42578125" style="17" bestFit="1" customWidth="1"/>
    <col min="8945" max="8945" width="10.28515625" style="17" bestFit="1" customWidth="1"/>
    <col min="8946" max="8946" width="8.28515625" style="17" customWidth="1"/>
    <col min="8947" max="8947" width="9.42578125" style="17" bestFit="1" customWidth="1"/>
    <col min="8948" max="9194" width="9.140625" style="17"/>
    <col min="9195" max="9195" width="57.140625" style="17" customWidth="1"/>
    <col min="9196" max="9196" width="4.7109375" style="17" customWidth="1"/>
    <col min="9197" max="9197" width="5.28515625" style="17" customWidth="1"/>
    <col min="9198" max="9198" width="3.7109375" style="17" customWidth="1"/>
    <col min="9199" max="9199" width="13.5703125" style="17" customWidth="1"/>
    <col min="9200" max="9200" width="7.42578125" style="17" bestFit="1" customWidth="1"/>
    <col min="9201" max="9201" width="10.28515625" style="17" bestFit="1" customWidth="1"/>
    <col min="9202" max="9202" width="8.28515625" style="17" customWidth="1"/>
    <col min="9203" max="9203" width="9.42578125" style="17" bestFit="1" customWidth="1"/>
    <col min="9204" max="9450" width="9.140625" style="17"/>
    <col min="9451" max="9451" width="57.140625" style="17" customWidth="1"/>
    <col min="9452" max="9452" width="4.7109375" style="17" customWidth="1"/>
    <col min="9453" max="9453" width="5.28515625" style="17" customWidth="1"/>
    <col min="9454" max="9454" width="3.7109375" style="17" customWidth="1"/>
    <col min="9455" max="9455" width="13.5703125" style="17" customWidth="1"/>
    <col min="9456" max="9456" width="7.42578125" style="17" bestFit="1" customWidth="1"/>
    <col min="9457" max="9457" width="10.28515625" style="17" bestFit="1" customWidth="1"/>
    <col min="9458" max="9458" width="8.28515625" style="17" customWidth="1"/>
    <col min="9459" max="9459" width="9.42578125" style="17" bestFit="1" customWidth="1"/>
    <col min="9460" max="9706" width="9.140625" style="17"/>
    <col min="9707" max="9707" width="57.140625" style="17" customWidth="1"/>
    <col min="9708" max="9708" width="4.7109375" style="17" customWidth="1"/>
    <col min="9709" max="9709" width="5.28515625" style="17" customWidth="1"/>
    <col min="9710" max="9710" width="3.7109375" style="17" customWidth="1"/>
    <col min="9711" max="9711" width="13.5703125" style="17" customWidth="1"/>
    <col min="9712" max="9712" width="7.42578125" style="17" bestFit="1" customWidth="1"/>
    <col min="9713" max="9713" width="10.28515625" style="17" bestFit="1" customWidth="1"/>
    <col min="9714" max="9714" width="8.28515625" style="17" customWidth="1"/>
    <col min="9715" max="9715" width="9.42578125" style="17" bestFit="1" customWidth="1"/>
    <col min="9716" max="9962" width="9.140625" style="17"/>
    <col min="9963" max="9963" width="57.140625" style="17" customWidth="1"/>
    <col min="9964" max="9964" width="4.7109375" style="17" customWidth="1"/>
    <col min="9965" max="9965" width="5.28515625" style="17" customWidth="1"/>
    <col min="9966" max="9966" width="3.7109375" style="17" customWidth="1"/>
    <col min="9967" max="9967" width="13.5703125" style="17" customWidth="1"/>
    <col min="9968" max="9968" width="7.42578125" style="17" bestFit="1" customWidth="1"/>
    <col min="9969" max="9969" width="10.28515625" style="17" bestFit="1" customWidth="1"/>
    <col min="9970" max="9970" width="8.28515625" style="17" customWidth="1"/>
    <col min="9971" max="9971" width="9.42578125" style="17" bestFit="1" customWidth="1"/>
    <col min="9972" max="10218" width="9.140625" style="17"/>
    <col min="10219" max="10219" width="57.140625" style="17" customWidth="1"/>
    <col min="10220" max="10220" width="4.7109375" style="17" customWidth="1"/>
    <col min="10221" max="10221" width="5.28515625" style="17" customWidth="1"/>
    <col min="10222" max="10222" width="3.7109375" style="17" customWidth="1"/>
    <col min="10223" max="10223" width="13.5703125" style="17" customWidth="1"/>
    <col min="10224" max="10224" width="7.42578125" style="17" bestFit="1" customWidth="1"/>
    <col min="10225" max="10225" width="10.28515625" style="17" bestFit="1" customWidth="1"/>
    <col min="10226" max="10226" width="8.28515625" style="17" customWidth="1"/>
    <col min="10227" max="10227" width="9.42578125" style="17" bestFit="1" customWidth="1"/>
    <col min="10228" max="10474" width="9.140625" style="17"/>
    <col min="10475" max="10475" width="57.140625" style="17" customWidth="1"/>
    <col min="10476" max="10476" width="4.7109375" style="17" customWidth="1"/>
    <col min="10477" max="10477" width="5.28515625" style="17" customWidth="1"/>
    <col min="10478" max="10478" width="3.7109375" style="17" customWidth="1"/>
    <col min="10479" max="10479" width="13.5703125" style="17" customWidth="1"/>
    <col min="10480" max="10480" width="7.42578125" style="17" bestFit="1" customWidth="1"/>
    <col min="10481" max="10481" width="10.28515625" style="17" bestFit="1" customWidth="1"/>
    <col min="10482" max="10482" width="8.28515625" style="17" customWidth="1"/>
    <col min="10483" max="10483" width="9.42578125" style="17" bestFit="1" customWidth="1"/>
    <col min="10484" max="10730" width="9.140625" style="17"/>
    <col min="10731" max="10731" width="57.140625" style="17" customWidth="1"/>
    <col min="10732" max="10732" width="4.7109375" style="17" customWidth="1"/>
    <col min="10733" max="10733" width="5.28515625" style="17" customWidth="1"/>
    <col min="10734" max="10734" width="3.7109375" style="17" customWidth="1"/>
    <col min="10735" max="10735" width="13.5703125" style="17" customWidth="1"/>
    <col min="10736" max="10736" width="7.42578125" style="17" bestFit="1" customWidth="1"/>
    <col min="10737" max="10737" width="10.28515625" style="17" bestFit="1" customWidth="1"/>
    <col min="10738" max="10738" width="8.28515625" style="17" customWidth="1"/>
    <col min="10739" max="10739" width="9.42578125" style="17" bestFit="1" customWidth="1"/>
    <col min="10740" max="10986" width="9.140625" style="17"/>
    <col min="10987" max="10987" width="57.140625" style="17" customWidth="1"/>
    <col min="10988" max="10988" width="4.7109375" style="17" customWidth="1"/>
    <col min="10989" max="10989" width="5.28515625" style="17" customWidth="1"/>
    <col min="10990" max="10990" width="3.7109375" style="17" customWidth="1"/>
    <col min="10991" max="10991" width="13.5703125" style="17" customWidth="1"/>
    <col min="10992" max="10992" width="7.42578125" style="17" bestFit="1" customWidth="1"/>
    <col min="10993" max="10993" width="10.28515625" style="17" bestFit="1" customWidth="1"/>
    <col min="10994" max="10994" width="8.28515625" style="17" customWidth="1"/>
    <col min="10995" max="10995" width="9.42578125" style="17" bestFit="1" customWidth="1"/>
    <col min="10996" max="11242" width="9.140625" style="17"/>
    <col min="11243" max="11243" width="57.140625" style="17" customWidth="1"/>
    <col min="11244" max="11244" width="4.7109375" style="17" customWidth="1"/>
    <col min="11245" max="11245" width="5.28515625" style="17" customWidth="1"/>
    <col min="11246" max="11246" width="3.7109375" style="17" customWidth="1"/>
    <col min="11247" max="11247" width="13.5703125" style="17" customWidth="1"/>
    <col min="11248" max="11248" width="7.42578125" style="17" bestFit="1" customWidth="1"/>
    <col min="11249" max="11249" width="10.28515625" style="17" bestFit="1" customWidth="1"/>
    <col min="11250" max="11250" width="8.28515625" style="17" customWidth="1"/>
    <col min="11251" max="11251" width="9.42578125" style="17" bestFit="1" customWidth="1"/>
    <col min="11252" max="11498" width="9.140625" style="17"/>
    <col min="11499" max="11499" width="57.140625" style="17" customWidth="1"/>
    <col min="11500" max="11500" width="4.7109375" style="17" customWidth="1"/>
    <col min="11501" max="11501" width="5.28515625" style="17" customWidth="1"/>
    <col min="11502" max="11502" width="3.7109375" style="17" customWidth="1"/>
    <col min="11503" max="11503" width="13.5703125" style="17" customWidth="1"/>
    <col min="11504" max="11504" width="7.42578125" style="17" bestFit="1" customWidth="1"/>
    <col min="11505" max="11505" width="10.28515625" style="17" bestFit="1" customWidth="1"/>
    <col min="11506" max="11506" width="8.28515625" style="17" customWidth="1"/>
    <col min="11507" max="11507" width="9.42578125" style="17" bestFit="1" customWidth="1"/>
    <col min="11508" max="11754" width="9.140625" style="17"/>
    <col min="11755" max="11755" width="57.140625" style="17" customWidth="1"/>
    <col min="11756" max="11756" width="4.7109375" style="17" customWidth="1"/>
    <col min="11757" max="11757" width="5.28515625" style="17" customWidth="1"/>
    <col min="11758" max="11758" width="3.7109375" style="17" customWidth="1"/>
    <col min="11759" max="11759" width="13.5703125" style="17" customWidth="1"/>
    <col min="11760" max="11760" width="7.42578125" style="17" bestFit="1" customWidth="1"/>
    <col min="11761" max="11761" width="10.28515625" style="17" bestFit="1" customWidth="1"/>
    <col min="11762" max="11762" width="8.28515625" style="17" customWidth="1"/>
    <col min="11763" max="11763" width="9.42578125" style="17" bestFit="1" customWidth="1"/>
    <col min="11764" max="12010" width="9.140625" style="17"/>
    <col min="12011" max="12011" width="57.140625" style="17" customWidth="1"/>
    <col min="12012" max="12012" width="4.7109375" style="17" customWidth="1"/>
    <col min="12013" max="12013" width="5.28515625" style="17" customWidth="1"/>
    <col min="12014" max="12014" width="3.7109375" style="17" customWidth="1"/>
    <col min="12015" max="12015" width="13.5703125" style="17" customWidth="1"/>
    <col min="12016" max="12016" width="7.42578125" style="17" bestFit="1" customWidth="1"/>
    <col min="12017" max="12017" width="10.28515625" style="17" bestFit="1" customWidth="1"/>
    <col min="12018" max="12018" width="8.28515625" style="17" customWidth="1"/>
    <col min="12019" max="12019" width="9.42578125" style="17" bestFit="1" customWidth="1"/>
    <col min="12020" max="12266" width="9.140625" style="17"/>
    <col min="12267" max="12267" width="57.140625" style="17" customWidth="1"/>
    <col min="12268" max="12268" width="4.7109375" style="17" customWidth="1"/>
    <col min="12269" max="12269" width="5.28515625" style="17" customWidth="1"/>
    <col min="12270" max="12270" width="3.7109375" style="17" customWidth="1"/>
    <col min="12271" max="12271" width="13.5703125" style="17" customWidth="1"/>
    <col min="12272" max="12272" width="7.42578125" style="17" bestFit="1" customWidth="1"/>
    <col min="12273" max="12273" width="10.28515625" style="17" bestFit="1" customWidth="1"/>
    <col min="12274" max="12274" width="8.28515625" style="17" customWidth="1"/>
    <col min="12275" max="12275" width="9.42578125" style="17" bestFit="1" customWidth="1"/>
    <col min="12276" max="12522" width="9.140625" style="17"/>
    <col min="12523" max="12523" width="57.140625" style="17" customWidth="1"/>
    <col min="12524" max="12524" width="4.7109375" style="17" customWidth="1"/>
    <col min="12525" max="12525" width="5.28515625" style="17" customWidth="1"/>
    <col min="12526" max="12526" width="3.7109375" style="17" customWidth="1"/>
    <col min="12527" max="12527" width="13.5703125" style="17" customWidth="1"/>
    <col min="12528" max="12528" width="7.42578125" style="17" bestFit="1" customWidth="1"/>
    <col min="12529" max="12529" width="10.28515625" style="17" bestFit="1" customWidth="1"/>
    <col min="12530" max="12530" width="8.28515625" style="17" customWidth="1"/>
    <col min="12531" max="12531" width="9.42578125" style="17" bestFit="1" customWidth="1"/>
    <col min="12532" max="12778" width="9.140625" style="17"/>
    <col min="12779" max="12779" width="57.140625" style="17" customWidth="1"/>
    <col min="12780" max="12780" width="4.7109375" style="17" customWidth="1"/>
    <col min="12781" max="12781" width="5.28515625" style="17" customWidth="1"/>
    <col min="12782" max="12782" width="3.7109375" style="17" customWidth="1"/>
    <col min="12783" max="12783" width="13.5703125" style="17" customWidth="1"/>
    <col min="12784" max="12784" width="7.42578125" style="17" bestFit="1" customWidth="1"/>
    <col min="12785" max="12785" width="10.28515625" style="17" bestFit="1" customWidth="1"/>
    <col min="12786" max="12786" width="8.28515625" style="17" customWidth="1"/>
    <col min="12787" max="12787" width="9.42578125" style="17" bestFit="1" customWidth="1"/>
    <col min="12788" max="13034" width="9.140625" style="17"/>
    <col min="13035" max="13035" width="57.140625" style="17" customWidth="1"/>
    <col min="13036" max="13036" width="4.7109375" style="17" customWidth="1"/>
    <col min="13037" max="13037" width="5.28515625" style="17" customWidth="1"/>
    <col min="13038" max="13038" width="3.7109375" style="17" customWidth="1"/>
    <col min="13039" max="13039" width="13.5703125" style="17" customWidth="1"/>
    <col min="13040" max="13040" width="7.42578125" style="17" bestFit="1" customWidth="1"/>
    <col min="13041" max="13041" width="10.28515625" style="17" bestFit="1" customWidth="1"/>
    <col min="13042" max="13042" width="8.28515625" style="17" customWidth="1"/>
    <col min="13043" max="13043" width="9.42578125" style="17" bestFit="1" customWidth="1"/>
    <col min="13044" max="13290" width="9.140625" style="17"/>
    <col min="13291" max="13291" width="57.140625" style="17" customWidth="1"/>
    <col min="13292" max="13292" width="4.7109375" style="17" customWidth="1"/>
    <col min="13293" max="13293" width="5.28515625" style="17" customWidth="1"/>
    <col min="13294" max="13294" width="3.7109375" style="17" customWidth="1"/>
    <col min="13295" max="13295" width="13.5703125" style="17" customWidth="1"/>
    <col min="13296" max="13296" width="7.42578125" style="17" bestFit="1" customWidth="1"/>
    <col min="13297" max="13297" width="10.28515625" style="17" bestFit="1" customWidth="1"/>
    <col min="13298" max="13298" width="8.28515625" style="17" customWidth="1"/>
    <col min="13299" max="13299" width="9.42578125" style="17" bestFit="1" customWidth="1"/>
    <col min="13300" max="13546" width="9.140625" style="17"/>
    <col min="13547" max="13547" width="57.140625" style="17" customWidth="1"/>
    <col min="13548" max="13548" width="4.7109375" style="17" customWidth="1"/>
    <col min="13549" max="13549" width="5.28515625" style="17" customWidth="1"/>
    <col min="13550" max="13550" width="3.7109375" style="17" customWidth="1"/>
    <col min="13551" max="13551" width="13.5703125" style="17" customWidth="1"/>
    <col min="13552" max="13552" width="7.42578125" style="17" bestFit="1" customWidth="1"/>
    <col min="13553" max="13553" width="10.28515625" style="17" bestFit="1" customWidth="1"/>
    <col min="13554" max="13554" width="8.28515625" style="17" customWidth="1"/>
    <col min="13555" max="13555" width="9.42578125" style="17" bestFit="1" customWidth="1"/>
    <col min="13556" max="13802" width="9.140625" style="17"/>
    <col min="13803" max="13803" width="57.140625" style="17" customWidth="1"/>
    <col min="13804" max="13804" width="4.7109375" style="17" customWidth="1"/>
    <col min="13805" max="13805" width="5.28515625" style="17" customWidth="1"/>
    <col min="13806" max="13806" width="3.7109375" style="17" customWidth="1"/>
    <col min="13807" max="13807" width="13.5703125" style="17" customWidth="1"/>
    <col min="13808" max="13808" width="7.42578125" style="17" bestFit="1" customWidth="1"/>
    <col min="13809" max="13809" width="10.28515625" style="17" bestFit="1" customWidth="1"/>
    <col min="13810" max="13810" width="8.28515625" style="17" customWidth="1"/>
    <col min="13811" max="13811" width="9.42578125" style="17" bestFit="1" customWidth="1"/>
    <col min="13812" max="14058" width="9.140625" style="17"/>
    <col min="14059" max="14059" width="57.140625" style="17" customWidth="1"/>
    <col min="14060" max="14060" width="4.7109375" style="17" customWidth="1"/>
    <col min="14061" max="14061" width="5.28515625" style="17" customWidth="1"/>
    <col min="14062" max="14062" width="3.7109375" style="17" customWidth="1"/>
    <col min="14063" max="14063" width="13.5703125" style="17" customWidth="1"/>
    <col min="14064" max="14064" width="7.42578125" style="17" bestFit="1" customWidth="1"/>
    <col min="14065" max="14065" width="10.28515625" style="17" bestFit="1" customWidth="1"/>
    <col min="14066" max="14066" width="8.28515625" style="17" customWidth="1"/>
    <col min="14067" max="14067" width="9.42578125" style="17" bestFit="1" customWidth="1"/>
    <col min="14068" max="14314" width="9.140625" style="17"/>
    <col min="14315" max="14315" width="57.140625" style="17" customWidth="1"/>
    <col min="14316" max="14316" width="4.7109375" style="17" customWidth="1"/>
    <col min="14317" max="14317" width="5.28515625" style="17" customWidth="1"/>
    <col min="14318" max="14318" width="3.7109375" style="17" customWidth="1"/>
    <col min="14319" max="14319" width="13.5703125" style="17" customWidth="1"/>
    <col min="14320" max="14320" width="7.42578125" style="17" bestFit="1" customWidth="1"/>
    <col min="14321" max="14321" width="10.28515625" style="17" bestFit="1" customWidth="1"/>
    <col min="14322" max="14322" width="8.28515625" style="17" customWidth="1"/>
    <col min="14323" max="14323" width="9.42578125" style="17" bestFit="1" customWidth="1"/>
    <col min="14324" max="14570" width="9.140625" style="17"/>
    <col min="14571" max="14571" width="57.140625" style="17" customWidth="1"/>
    <col min="14572" max="14572" width="4.7109375" style="17" customWidth="1"/>
    <col min="14573" max="14573" width="5.28515625" style="17" customWidth="1"/>
    <col min="14574" max="14574" width="3.7109375" style="17" customWidth="1"/>
    <col min="14575" max="14575" width="13.5703125" style="17" customWidth="1"/>
    <col min="14576" max="14576" width="7.42578125" style="17" bestFit="1" customWidth="1"/>
    <col min="14577" max="14577" width="10.28515625" style="17" bestFit="1" customWidth="1"/>
    <col min="14578" max="14578" width="8.28515625" style="17" customWidth="1"/>
    <col min="14579" max="14579" width="9.42578125" style="17" bestFit="1" customWidth="1"/>
    <col min="14580" max="14826" width="9.140625" style="17"/>
    <col min="14827" max="14827" width="57.140625" style="17" customWidth="1"/>
    <col min="14828" max="14828" width="4.7109375" style="17" customWidth="1"/>
    <col min="14829" max="14829" width="5.28515625" style="17" customWidth="1"/>
    <col min="14830" max="14830" width="3.7109375" style="17" customWidth="1"/>
    <col min="14831" max="14831" width="13.5703125" style="17" customWidth="1"/>
    <col min="14832" max="14832" width="7.42578125" style="17" bestFit="1" customWidth="1"/>
    <col min="14833" max="14833" width="10.28515625" style="17" bestFit="1" customWidth="1"/>
    <col min="14834" max="14834" width="8.28515625" style="17" customWidth="1"/>
    <col min="14835" max="14835" width="9.42578125" style="17" bestFit="1" customWidth="1"/>
    <col min="14836" max="15082" width="9.140625" style="17"/>
    <col min="15083" max="15083" width="57.140625" style="17" customWidth="1"/>
    <col min="15084" max="15084" width="4.7109375" style="17" customWidth="1"/>
    <col min="15085" max="15085" width="5.28515625" style="17" customWidth="1"/>
    <col min="15086" max="15086" width="3.7109375" style="17" customWidth="1"/>
    <col min="15087" max="15087" width="13.5703125" style="17" customWidth="1"/>
    <col min="15088" max="15088" width="7.42578125" style="17" bestFit="1" customWidth="1"/>
    <col min="15089" max="15089" width="10.28515625" style="17" bestFit="1" customWidth="1"/>
    <col min="15090" max="15090" width="8.28515625" style="17" customWidth="1"/>
    <col min="15091" max="15091" width="9.42578125" style="17" bestFit="1" customWidth="1"/>
    <col min="15092" max="15338" width="9.140625" style="17"/>
    <col min="15339" max="15339" width="57.140625" style="17" customWidth="1"/>
    <col min="15340" max="15340" width="4.7109375" style="17" customWidth="1"/>
    <col min="15341" max="15341" width="5.28515625" style="17" customWidth="1"/>
    <col min="15342" max="15342" width="3.7109375" style="17" customWidth="1"/>
    <col min="15343" max="15343" width="13.5703125" style="17" customWidth="1"/>
    <col min="15344" max="15344" width="7.42578125" style="17" bestFit="1" customWidth="1"/>
    <col min="15345" max="15345" width="10.28515625" style="17" bestFit="1" customWidth="1"/>
    <col min="15346" max="15346" width="8.28515625" style="17" customWidth="1"/>
    <col min="15347" max="15347" width="9.42578125" style="17" bestFit="1" customWidth="1"/>
    <col min="15348" max="15594" width="9.140625" style="17"/>
    <col min="15595" max="15595" width="57.140625" style="17" customWidth="1"/>
    <col min="15596" max="15596" width="4.7109375" style="17" customWidth="1"/>
    <col min="15597" max="15597" width="5.28515625" style="17" customWidth="1"/>
    <col min="15598" max="15598" width="3.7109375" style="17" customWidth="1"/>
    <col min="15599" max="15599" width="13.5703125" style="17" customWidth="1"/>
    <col min="15600" max="15600" width="7.42578125" style="17" bestFit="1" customWidth="1"/>
    <col min="15601" max="15601" width="10.28515625" style="17" bestFit="1" customWidth="1"/>
    <col min="15602" max="15602" width="8.28515625" style="17" customWidth="1"/>
    <col min="15603" max="15603" width="9.42578125" style="17" bestFit="1" customWidth="1"/>
    <col min="15604" max="15850" width="9.140625" style="17"/>
    <col min="15851" max="15851" width="57.140625" style="17" customWidth="1"/>
    <col min="15852" max="15852" width="4.7109375" style="17" customWidth="1"/>
    <col min="15853" max="15853" width="5.28515625" style="17" customWidth="1"/>
    <col min="15854" max="15854" width="3.7109375" style="17" customWidth="1"/>
    <col min="15855" max="15855" width="13.5703125" style="17" customWidth="1"/>
    <col min="15856" max="15856" width="7.42578125" style="17" bestFit="1" customWidth="1"/>
    <col min="15857" max="15857" width="10.28515625" style="17" bestFit="1" customWidth="1"/>
    <col min="15858" max="15858" width="8.28515625" style="17" customWidth="1"/>
    <col min="15859" max="15859" width="9.42578125" style="17" bestFit="1" customWidth="1"/>
    <col min="15860" max="16106" width="9.140625" style="17"/>
    <col min="16107" max="16107" width="57.140625" style="17" customWidth="1"/>
    <col min="16108" max="16108" width="4.7109375" style="17" customWidth="1"/>
    <col min="16109" max="16109" width="5.28515625" style="17" customWidth="1"/>
    <col min="16110" max="16110" width="3.7109375" style="17" customWidth="1"/>
    <col min="16111" max="16111" width="13.5703125" style="17" customWidth="1"/>
    <col min="16112" max="16112" width="7.42578125" style="17" bestFit="1" customWidth="1"/>
    <col min="16113" max="16113" width="10.28515625" style="17" bestFit="1" customWidth="1"/>
    <col min="16114" max="16114" width="8.28515625" style="17" customWidth="1"/>
    <col min="16115" max="16115" width="9.42578125" style="17" bestFit="1" customWidth="1"/>
    <col min="16116" max="16384" width="9.140625" style="17"/>
  </cols>
  <sheetData>
    <row r="1" spans="1:9" ht="12.75" x14ac:dyDescent="0.2">
      <c r="B1" s="17"/>
      <c r="F1" s="50"/>
      <c r="G1" s="50" t="s">
        <v>1022</v>
      </c>
    </row>
    <row r="2" spans="1:9" ht="12.75" x14ac:dyDescent="0.2">
      <c r="B2" s="17"/>
      <c r="F2" s="50"/>
      <c r="G2" s="50" t="s">
        <v>1027</v>
      </c>
    </row>
    <row r="3" spans="1:9" ht="12.75" x14ac:dyDescent="0.2">
      <c r="B3" s="17"/>
      <c r="F3" s="50"/>
      <c r="G3" s="50" t="s">
        <v>654</v>
      </c>
    </row>
    <row r="4" spans="1:9" ht="15" x14ac:dyDescent="0.2">
      <c r="B4" s="17"/>
      <c r="F4" s="135"/>
      <c r="G4" s="135" t="s">
        <v>901</v>
      </c>
    </row>
    <row r="5" spans="1:9" ht="15" x14ac:dyDescent="0.2">
      <c r="B5" s="17"/>
      <c r="F5" s="135"/>
      <c r="G5" s="135" t="s">
        <v>1025</v>
      </c>
    </row>
    <row r="6" spans="1:9" ht="15" x14ac:dyDescent="0.2">
      <c r="B6" s="17"/>
      <c r="F6" s="135"/>
      <c r="G6" s="135" t="s">
        <v>457</v>
      </c>
    </row>
    <row r="7" spans="1:9" ht="15" x14ac:dyDescent="0.2">
      <c r="B7" s="17"/>
      <c r="F7" s="135"/>
      <c r="G7" s="135" t="s">
        <v>902</v>
      </c>
    </row>
    <row r="8" spans="1:9" x14ac:dyDescent="0.2">
      <c r="B8" s="17"/>
    </row>
    <row r="9" spans="1:9" s="81" customFormat="1" x14ac:dyDescent="0.2">
      <c r="A9" s="389" t="s">
        <v>975</v>
      </c>
      <c r="B9" s="389"/>
      <c r="C9" s="389"/>
      <c r="D9" s="389"/>
      <c r="E9" s="389"/>
      <c r="F9" s="389"/>
    </row>
    <row r="10" spans="1:9" x14ac:dyDescent="0.2">
      <c r="D10" s="203"/>
      <c r="E10" s="203"/>
    </row>
    <row r="11" spans="1:9" ht="28.5" x14ac:dyDescent="0.2">
      <c r="A11" s="319" t="s">
        <v>63</v>
      </c>
      <c r="B11" s="319" t="s">
        <v>65</v>
      </c>
      <c r="C11" s="320" t="s">
        <v>66</v>
      </c>
      <c r="D11" s="320" t="s">
        <v>67</v>
      </c>
      <c r="E11" s="319" t="s">
        <v>68</v>
      </c>
      <c r="F11" s="318" t="s">
        <v>752</v>
      </c>
      <c r="G11" s="318" t="s">
        <v>908</v>
      </c>
    </row>
    <row r="12" spans="1:9" s="311" customFormat="1" ht="12.75" x14ac:dyDescent="0.2">
      <c r="A12" s="3" t="s">
        <v>69</v>
      </c>
      <c r="B12" s="275"/>
      <c r="C12" s="276"/>
      <c r="D12" s="276"/>
      <c r="E12" s="275"/>
      <c r="F12" s="277">
        <v>740733.9</v>
      </c>
      <c r="G12" s="277">
        <v>840916.70000000007</v>
      </c>
      <c r="H12" s="313">
        <f>'Пр9 ведм 25-26'!G12-'Пр 8 функ 25-26'!F12</f>
        <v>0</v>
      </c>
      <c r="I12" s="313">
        <f>'Пр9 ведм 25-26'!H12-'Пр 8 функ 25-26'!G12</f>
        <v>0</v>
      </c>
    </row>
    <row r="13" spans="1:9" s="21" customFormat="1" ht="12.75" x14ac:dyDescent="0.2">
      <c r="A13" s="3" t="s">
        <v>331</v>
      </c>
      <c r="B13" s="255" t="s">
        <v>74</v>
      </c>
      <c r="C13" s="247" t="s">
        <v>122</v>
      </c>
      <c r="D13" s="247" t="s">
        <v>123</v>
      </c>
      <c r="E13" s="255" t="s">
        <v>124</v>
      </c>
      <c r="F13" s="278">
        <v>48197.983</v>
      </c>
      <c r="G13" s="278">
        <v>48197.983</v>
      </c>
    </row>
    <row r="14" spans="1:9" s="21" customFormat="1" ht="21" x14ac:dyDescent="0.2">
      <c r="A14" s="3" t="s">
        <v>332</v>
      </c>
      <c r="B14" s="255" t="s">
        <v>74</v>
      </c>
      <c r="C14" s="247" t="s">
        <v>189</v>
      </c>
      <c r="D14" s="247" t="s">
        <v>123</v>
      </c>
      <c r="E14" s="255" t="s">
        <v>124</v>
      </c>
      <c r="F14" s="279">
        <v>1945.7</v>
      </c>
      <c r="G14" s="279">
        <v>1945.7</v>
      </c>
    </row>
    <row r="15" spans="1:9" s="311" customFormat="1" ht="12.75" x14ac:dyDescent="0.2">
      <c r="A15" s="53" t="s">
        <v>333</v>
      </c>
      <c r="B15" s="280" t="s">
        <v>74</v>
      </c>
      <c r="C15" s="281" t="s">
        <v>189</v>
      </c>
      <c r="D15" s="281" t="s">
        <v>334</v>
      </c>
      <c r="E15" s="280" t="s">
        <v>124</v>
      </c>
      <c r="F15" s="282">
        <v>1945.7</v>
      </c>
      <c r="G15" s="282">
        <v>1945.7</v>
      </c>
    </row>
    <row r="16" spans="1:9" s="311" customFormat="1" ht="22.5" x14ac:dyDescent="0.2">
      <c r="A16" s="5" t="s">
        <v>166</v>
      </c>
      <c r="B16" s="251" t="s">
        <v>74</v>
      </c>
      <c r="C16" s="8" t="s">
        <v>189</v>
      </c>
      <c r="D16" s="8" t="s">
        <v>335</v>
      </c>
      <c r="E16" s="251"/>
      <c r="F16" s="283">
        <v>1834</v>
      </c>
      <c r="G16" s="283">
        <v>1834</v>
      </c>
    </row>
    <row r="17" spans="1:7" s="311" customFormat="1" ht="33.75" x14ac:dyDescent="0.2">
      <c r="A17" s="1" t="s">
        <v>87</v>
      </c>
      <c r="B17" s="251" t="s">
        <v>74</v>
      </c>
      <c r="C17" s="8" t="s">
        <v>189</v>
      </c>
      <c r="D17" s="8" t="s">
        <v>335</v>
      </c>
      <c r="E17" s="251" t="s">
        <v>88</v>
      </c>
      <c r="F17" s="283">
        <v>1834</v>
      </c>
      <c r="G17" s="283">
        <v>1834</v>
      </c>
    </row>
    <row r="18" spans="1:7" s="311" customFormat="1" ht="12.75" x14ac:dyDescent="0.2">
      <c r="A18" s="1" t="s">
        <v>108</v>
      </c>
      <c r="B18" s="251" t="s">
        <v>74</v>
      </c>
      <c r="C18" s="8" t="s">
        <v>189</v>
      </c>
      <c r="D18" s="8" t="s">
        <v>335</v>
      </c>
      <c r="E18" s="251" t="s">
        <v>168</v>
      </c>
      <c r="F18" s="283">
        <v>1834</v>
      </c>
      <c r="G18" s="283">
        <v>1834</v>
      </c>
    </row>
    <row r="19" spans="1:7" s="311" customFormat="1" ht="12.75" x14ac:dyDescent="0.2">
      <c r="A19" s="5" t="s">
        <v>109</v>
      </c>
      <c r="B19" s="251" t="s">
        <v>74</v>
      </c>
      <c r="C19" s="8" t="s">
        <v>189</v>
      </c>
      <c r="D19" s="8" t="s">
        <v>335</v>
      </c>
      <c r="E19" s="251" t="s">
        <v>169</v>
      </c>
      <c r="F19" s="283">
        <v>1409</v>
      </c>
      <c r="G19" s="283">
        <v>1409</v>
      </c>
    </row>
    <row r="20" spans="1:7" s="311" customFormat="1" ht="33.75" x14ac:dyDescent="0.2">
      <c r="A20" s="5" t="s">
        <v>110</v>
      </c>
      <c r="B20" s="251" t="s">
        <v>74</v>
      </c>
      <c r="C20" s="8" t="s">
        <v>189</v>
      </c>
      <c r="D20" s="8" t="s">
        <v>335</v>
      </c>
      <c r="E20" s="251">
        <v>129</v>
      </c>
      <c r="F20" s="283">
        <v>425</v>
      </c>
      <c r="G20" s="283">
        <v>425</v>
      </c>
    </row>
    <row r="21" spans="1:7" s="311" customFormat="1" ht="33.75" x14ac:dyDescent="0.2">
      <c r="A21" s="1" t="s">
        <v>87</v>
      </c>
      <c r="B21" s="251" t="s">
        <v>74</v>
      </c>
      <c r="C21" s="8" t="s">
        <v>189</v>
      </c>
      <c r="D21" s="8" t="s">
        <v>958</v>
      </c>
      <c r="E21" s="251">
        <v>100</v>
      </c>
      <c r="F21" s="283">
        <v>111.7</v>
      </c>
      <c r="G21" s="283">
        <v>111.7</v>
      </c>
    </row>
    <row r="22" spans="1:7" s="311" customFormat="1" ht="12.75" x14ac:dyDescent="0.2">
      <c r="A22" s="1" t="s">
        <v>108</v>
      </c>
      <c r="B22" s="251" t="s">
        <v>74</v>
      </c>
      <c r="C22" s="8" t="s">
        <v>189</v>
      </c>
      <c r="D22" s="8" t="s">
        <v>958</v>
      </c>
      <c r="E22" s="251">
        <v>120</v>
      </c>
      <c r="F22" s="283">
        <v>111.7</v>
      </c>
      <c r="G22" s="283">
        <v>111.7</v>
      </c>
    </row>
    <row r="23" spans="1:7" s="311" customFormat="1" ht="22.5" x14ac:dyDescent="0.2">
      <c r="A23" s="5" t="s">
        <v>959</v>
      </c>
      <c r="B23" s="251" t="s">
        <v>74</v>
      </c>
      <c r="C23" s="8" t="s">
        <v>189</v>
      </c>
      <c r="D23" s="8" t="s">
        <v>958</v>
      </c>
      <c r="E23" s="251">
        <v>122</v>
      </c>
      <c r="F23" s="283">
        <v>111.7</v>
      </c>
      <c r="G23" s="283">
        <v>111.7</v>
      </c>
    </row>
    <row r="24" spans="1:7" s="311" customFormat="1" ht="12.75" hidden="1" x14ac:dyDescent="0.2">
      <c r="A24" s="5" t="s">
        <v>136</v>
      </c>
      <c r="B24" s="251" t="s">
        <v>74</v>
      </c>
      <c r="C24" s="8" t="s">
        <v>189</v>
      </c>
      <c r="D24" s="8" t="s">
        <v>335</v>
      </c>
      <c r="E24" s="251">
        <v>300</v>
      </c>
      <c r="F24" s="283">
        <v>0</v>
      </c>
      <c r="G24" s="283">
        <v>0</v>
      </c>
    </row>
    <row r="25" spans="1:7" s="311" customFormat="1" ht="33.75" hidden="1" x14ac:dyDescent="0.2">
      <c r="A25" s="5" t="s">
        <v>375</v>
      </c>
      <c r="B25" s="251" t="s">
        <v>74</v>
      </c>
      <c r="C25" s="8" t="s">
        <v>189</v>
      </c>
      <c r="D25" s="8" t="s">
        <v>335</v>
      </c>
      <c r="E25" s="251">
        <v>320</v>
      </c>
      <c r="F25" s="283">
        <v>0</v>
      </c>
      <c r="G25" s="283">
        <v>0</v>
      </c>
    </row>
    <row r="26" spans="1:7" s="311" customFormat="1" ht="22.5" hidden="1" x14ac:dyDescent="0.2">
      <c r="A26" s="5" t="s">
        <v>445</v>
      </c>
      <c r="B26" s="251" t="s">
        <v>74</v>
      </c>
      <c r="C26" s="8" t="s">
        <v>189</v>
      </c>
      <c r="D26" s="8" t="s">
        <v>335</v>
      </c>
      <c r="E26" s="251">
        <v>321</v>
      </c>
      <c r="F26" s="283">
        <v>0</v>
      </c>
      <c r="G26" s="283">
        <v>0</v>
      </c>
    </row>
    <row r="27" spans="1:7" s="311" customFormat="1" ht="33.75" hidden="1" x14ac:dyDescent="0.2">
      <c r="A27" s="5" t="s">
        <v>949</v>
      </c>
      <c r="B27" s="251" t="s">
        <v>74</v>
      </c>
      <c r="C27" s="8" t="s">
        <v>189</v>
      </c>
      <c r="D27" s="8" t="s">
        <v>960</v>
      </c>
      <c r="E27" s="251"/>
      <c r="F27" s="193">
        <v>0</v>
      </c>
      <c r="G27" s="193">
        <v>0</v>
      </c>
    </row>
    <row r="28" spans="1:7" s="311" customFormat="1" ht="33.75" hidden="1" x14ac:dyDescent="0.2">
      <c r="A28" s="1" t="s">
        <v>87</v>
      </c>
      <c r="B28" s="251" t="s">
        <v>74</v>
      </c>
      <c r="C28" s="8" t="s">
        <v>189</v>
      </c>
      <c r="D28" s="8" t="s">
        <v>960</v>
      </c>
      <c r="E28" s="251" t="s">
        <v>88</v>
      </c>
      <c r="F28" s="193">
        <v>0</v>
      </c>
      <c r="G28" s="193">
        <v>0</v>
      </c>
    </row>
    <row r="29" spans="1:7" s="311" customFormat="1" ht="12.75" hidden="1" x14ac:dyDescent="0.2">
      <c r="A29" s="1" t="s">
        <v>108</v>
      </c>
      <c r="B29" s="251" t="s">
        <v>74</v>
      </c>
      <c r="C29" s="8" t="s">
        <v>189</v>
      </c>
      <c r="D29" s="8" t="s">
        <v>960</v>
      </c>
      <c r="E29" s="251" t="s">
        <v>168</v>
      </c>
      <c r="F29" s="193">
        <v>0</v>
      </c>
      <c r="G29" s="193">
        <v>0</v>
      </c>
    </row>
    <row r="30" spans="1:7" s="311" customFormat="1" ht="12.75" hidden="1" x14ac:dyDescent="0.2">
      <c r="A30" s="5" t="s">
        <v>109</v>
      </c>
      <c r="B30" s="251" t="s">
        <v>74</v>
      </c>
      <c r="C30" s="8" t="s">
        <v>189</v>
      </c>
      <c r="D30" s="8" t="s">
        <v>960</v>
      </c>
      <c r="E30" s="251" t="s">
        <v>169</v>
      </c>
      <c r="F30" s="193">
        <v>0</v>
      </c>
      <c r="G30" s="193">
        <v>0</v>
      </c>
    </row>
    <row r="31" spans="1:7" s="311" customFormat="1" ht="33.75" hidden="1" x14ac:dyDescent="0.2">
      <c r="A31" s="5" t="s">
        <v>110</v>
      </c>
      <c r="B31" s="251" t="s">
        <v>74</v>
      </c>
      <c r="C31" s="8" t="s">
        <v>189</v>
      </c>
      <c r="D31" s="8" t="s">
        <v>960</v>
      </c>
      <c r="E31" s="251">
        <v>129</v>
      </c>
      <c r="F31" s="193">
        <v>0</v>
      </c>
      <c r="G31" s="193">
        <v>0</v>
      </c>
    </row>
    <row r="32" spans="1:7" s="311" customFormat="1" ht="31.5" x14ac:dyDescent="0.2">
      <c r="A32" s="3" t="s">
        <v>336</v>
      </c>
      <c r="B32" s="255" t="s">
        <v>74</v>
      </c>
      <c r="C32" s="247" t="s">
        <v>128</v>
      </c>
      <c r="D32" s="247" t="s">
        <v>123</v>
      </c>
      <c r="E32" s="255" t="s">
        <v>124</v>
      </c>
      <c r="F32" s="278">
        <v>2585.3270000000002</v>
      </c>
      <c r="G32" s="278">
        <v>2585.3270000000002</v>
      </c>
    </row>
    <row r="33" spans="1:7" ht="12" x14ac:dyDescent="0.2">
      <c r="A33" s="53" t="s">
        <v>346</v>
      </c>
      <c r="B33" s="280" t="s">
        <v>74</v>
      </c>
      <c r="C33" s="281" t="s">
        <v>128</v>
      </c>
      <c r="D33" s="281" t="s">
        <v>337</v>
      </c>
      <c r="E33" s="280" t="s">
        <v>124</v>
      </c>
      <c r="F33" s="282">
        <v>2585.3270000000002</v>
      </c>
      <c r="G33" s="282">
        <v>2585.3270000000002</v>
      </c>
    </row>
    <row r="34" spans="1:7" s="311" customFormat="1" ht="33.75" x14ac:dyDescent="0.2">
      <c r="A34" s="1" t="s">
        <v>87</v>
      </c>
      <c r="B34" s="251" t="s">
        <v>74</v>
      </c>
      <c r="C34" s="8" t="s">
        <v>128</v>
      </c>
      <c r="D34" s="8" t="s">
        <v>338</v>
      </c>
      <c r="E34" s="251" t="s">
        <v>88</v>
      </c>
      <c r="F34" s="283">
        <v>1357.527</v>
      </c>
      <c r="G34" s="283">
        <v>1357.527</v>
      </c>
    </row>
    <row r="35" spans="1:7" s="311" customFormat="1" ht="12.75" x14ac:dyDescent="0.2">
      <c r="A35" s="1" t="s">
        <v>108</v>
      </c>
      <c r="B35" s="251" t="s">
        <v>74</v>
      </c>
      <c r="C35" s="8" t="s">
        <v>128</v>
      </c>
      <c r="D35" s="8" t="s">
        <v>338</v>
      </c>
      <c r="E35" s="251" t="s">
        <v>168</v>
      </c>
      <c r="F35" s="283">
        <v>1357.527</v>
      </c>
      <c r="G35" s="283">
        <v>1357.527</v>
      </c>
    </row>
    <row r="36" spans="1:7" s="21" customFormat="1" ht="12.75" x14ac:dyDescent="0.2">
      <c r="A36" s="5" t="s">
        <v>109</v>
      </c>
      <c r="B36" s="251" t="s">
        <v>74</v>
      </c>
      <c r="C36" s="8" t="s">
        <v>128</v>
      </c>
      <c r="D36" s="8" t="s">
        <v>338</v>
      </c>
      <c r="E36" s="251" t="s">
        <v>169</v>
      </c>
      <c r="F36" s="283">
        <v>1043.0920000000001</v>
      </c>
      <c r="G36" s="283">
        <v>1043.0920000000001</v>
      </c>
    </row>
    <row r="37" spans="1:7" s="21" customFormat="1" ht="33.75" x14ac:dyDescent="0.2">
      <c r="A37" s="5" t="s">
        <v>110</v>
      </c>
      <c r="B37" s="251" t="s">
        <v>74</v>
      </c>
      <c r="C37" s="8" t="s">
        <v>128</v>
      </c>
      <c r="D37" s="8" t="s">
        <v>338</v>
      </c>
      <c r="E37" s="251">
        <v>129</v>
      </c>
      <c r="F37" s="283">
        <v>314.435</v>
      </c>
      <c r="G37" s="283">
        <v>314.435</v>
      </c>
    </row>
    <row r="38" spans="1:7" s="21" customFormat="1" ht="33.75" hidden="1" x14ac:dyDescent="0.2">
      <c r="A38" s="1" t="s">
        <v>87</v>
      </c>
      <c r="B38" s="251" t="s">
        <v>74</v>
      </c>
      <c r="C38" s="8" t="s">
        <v>128</v>
      </c>
      <c r="D38" s="8" t="s">
        <v>339</v>
      </c>
      <c r="E38" s="251">
        <v>100</v>
      </c>
      <c r="F38" s="283">
        <v>0</v>
      </c>
      <c r="G38" s="283">
        <v>0</v>
      </c>
    </row>
    <row r="39" spans="1:7" s="21" customFormat="1" ht="12.75" hidden="1" x14ac:dyDescent="0.2">
      <c r="A39" s="1" t="s">
        <v>108</v>
      </c>
      <c r="B39" s="251" t="s">
        <v>74</v>
      </c>
      <c r="C39" s="8" t="s">
        <v>128</v>
      </c>
      <c r="D39" s="8" t="s">
        <v>339</v>
      </c>
      <c r="E39" s="251">
        <v>120</v>
      </c>
      <c r="F39" s="283">
        <v>0</v>
      </c>
      <c r="G39" s="283">
        <v>0</v>
      </c>
    </row>
    <row r="40" spans="1:7" s="21" customFormat="1" ht="22.5" hidden="1" x14ac:dyDescent="0.2">
      <c r="A40" s="5" t="s">
        <v>220</v>
      </c>
      <c r="B40" s="251" t="s">
        <v>74</v>
      </c>
      <c r="C40" s="8" t="s">
        <v>128</v>
      </c>
      <c r="D40" s="8" t="s">
        <v>339</v>
      </c>
      <c r="E40" s="251" t="s">
        <v>222</v>
      </c>
      <c r="F40" s="283">
        <v>0</v>
      </c>
      <c r="G40" s="283">
        <v>0</v>
      </c>
    </row>
    <row r="41" spans="1:7" s="21" customFormat="1" ht="12.75" x14ac:dyDescent="0.2">
      <c r="A41" s="1" t="s">
        <v>376</v>
      </c>
      <c r="B41" s="251" t="s">
        <v>74</v>
      </c>
      <c r="C41" s="8" t="s">
        <v>128</v>
      </c>
      <c r="D41" s="8" t="s">
        <v>339</v>
      </c>
      <c r="E41" s="251">
        <v>200</v>
      </c>
      <c r="F41" s="283">
        <v>1214.9000000000001</v>
      </c>
      <c r="G41" s="283">
        <v>1214.9000000000001</v>
      </c>
    </row>
    <row r="42" spans="1:7" s="21" customFormat="1" ht="22.5" x14ac:dyDescent="0.2">
      <c r="A42" s="1" t="s">
        <v>97</v>
      </c>
      <c r="B42" s="251" t="s">
        <v>74</v>
      </c>
      <c r="C42" s="8" t="s">
        <v>128</v>
      </c>
      <c r="D42" s="8" t="s">
        <v>339</v>
      </c>
      <c r="E42" s="251">
        <v>240</v>
      </c>
      <c r="F42" s="283">
        <v>1214.9000000000001</v>
      </c>
      <c r="G42" s="283">
        <v>1214.9000000000001</v>
      </c>
    </row>
    <row r="43" spans="1:7" s="311" customFormat="1" ht="22.5" x14ac:dyDescent="0.2">
      <c r="A43" s="11" t="s">
        <v>111</v>
      </c>
      <c r="B43" s="251" t="s">
        <v>74</v>
      </c>
      <c r="C43" s="8" t="s">
        <v>128</v>
      </c>
      <c r="D43" s="8" t="s">
        <v>339</v>
      </c>
      <c r="E43" s="251">
        <v>242</v>
      </c>
      <c r="F43" s="283">
        <v>13</v>
      </c>
      <c r="G43" s="283">
        <v>13</v>
      </c>
    </row>
    <row r="44" spans="1:7" s="311" customFormat="1" ht="12.75" x14ac:dyDescent="0.2">
      <c r="A44" s="11" t="s">
        <v>393</v>
      </c>
      <c r="B44" s="251" t="s">
        <v>74</v>
      </c>
      <c r="C44" s="8" t="s">
        <v>128</v>
      </c>
      <c r="D44" s="8" t="s">
        <v>339</v>
      </c>
      <c r="E44" s="251" t="s">
        <v>100</v>
      </c>
      <c r="F44" s="283">
        <v>1201.9000000000001</v>
      </c>
      <c r="G44" s="283">
        <v>1201.9000000000001</v>
      </c>
    </row>
    <row r="45" spans="1:7" s="311" customFormat="1" ht="12.75" x14ac:dyDescent="0.2">
      <c r="A45" s="11" t="s">
        <v>112</v>
      </c>
      <c r="B45" s="251" t="s">
        <v>74</v>
      </c>
      <c r="C45" s="8" t="s">
        <v>128</v>
      </c>
      <c r="D45" s="8" t="s">
        <v>339</v>
      </c>
      <c r="E45" s="251" t="s">
        <v>171</v>
      </c>
      <c r="F45" s="283">
        <v>12.899999999999999</v>
      </c>
      <c r="G45" s="283">
        <v>12.899999999999999</v>
      </c>
    </row>
    <row r="46" spans="1:7" s="311" customFormat="1" ht="12.75" x14ac:dyDescent="0.2">
      <c r="A46" s="11"/>
      <c r="B46" s="251" t="s">
        <v>74</v>
      </c>
      <c r="C46" s="8" t="s">
        <v>128</v>
      </c>
      <c r="D46" s="8" t="s">
        <v>339</v>
      </c>
      <c r="E46" s="251">
        <v>830</v>
      </c>
      <c r="F46" s="283">
        <v>7.1</v>
      </c>
      <c r="G46" s="283">
        <v>7.1</v>
      </c>
    </row>
    <row r="47" spans="1:7" s="311" customFormat="1" ht="12.75" x14ac:dyDescent="0.2">
      <c r="A47" s="11"/>
      <c r="B47" s="251" t="s">
        <v>74</v>
      </c>
      <c r="C47" s="8" t="s">
        <v>128</v>
      </c>
      <c r="D47" s="8" t="s">
        <v>339</v>
      </c>
      <c r="E47" s="251">
        <v>831</v>
      </c>
      <c r="F47" s="283">
        <v>7.1</v>
      </c>
      <c r="G47" s="283">
        <v>7.1</v>
      </c>
    </row>
    <row r="48" spans="1:7" s="311" customFormat="1" ht="12.75" x14ac:dyDescent="0.2">
      <c r="A48" s="11" t="s">
        <v>113</v>
      </c>
      <c r="B48" s="251" t="s">
        <v>74</v>
      </c>
      <c r="C48" s="8" t="s">
        <v>128</v>
      </c>
      <c r="D48" s="8" t="s">
        <v>339</v>
      </c>
      <c r="E48" s="251" t="s">
        <v>114</v>
      </c>
      <c r="F48" s="283">
        <v>5.8</v>
      </c>
      <c r="G48" s="283">
        <v>5.8</v>
      </c>
    </row>
    <row r="49" spans="1:7" s="311" customFormat="1" ht="12.75" x14ac:dyDescent="0.2">
      <c r="A49" s="11" t="s">
        <v>172</v>
      </c>
      <c r="B49" s="251" t="s">
        <v>74</v>
      </c>
      <c r="C49" s="8" t="s">
        <v>128</v>
      </c>
      <c r="D49" s="8" t="s">
        <v>339</v>
      </c>
      <c r="E49" s="251">
        <v>852</v>
      </c>
      <c r="F49" s="283">
        <v>1.8</v>
      </c>
      <c r="G49" s="283">
        <v>1.8</v>
      </c>
    </row>
    <row r="50" spans="1:7" s="311" customFormat="1" ht="12.75" x14ac:dyDescent="0.2">
      <c r="A50" s="11" t="s">
        <v>370</v>
      </c>
      <c r="B50" s="251" t="s">
        <v>74</v>
      </c>
      <c r="C50" s="8" t="s">
        <v>128</v>
      </c>
      <c r="D50" s="8" t="s">
        <v>339</v>
      </c>
      <c r="E50" s="251">
        <v>853</v>
      </c>
      <c r="F50" s="283">
        <v>4</v>
      </c>
      <c r="G50" s="283">
        <v>4</v>
      </c>
    </row>
    <row r="51" spans="1:7" s="311" customFormat="1" ht="31.5" x14ac:dyDescent="0.2">
      <c r="A51" s="3" t="s">
        <v>270</v>
      </c>
      <c r="B51" s="255" t="s">
        <v>74</v>
      </c>
      <c r="C51" s="247" t="s">
        <v>104</v>
      </c>
      <c r="D51" s="247"/>
      <c r="E51" s="255"/>
      <c r="F51" s="278">
        <v>17035.507000000001</v>
      </c>
      <c r="G51" s="278">
        <v>17035.507000000001</v>
      </c>
    </row>
    <row r="52" spans="1:7" s="311" customFormat="1" ht="12.75" x14ac:dyDescent="0.2">
      <c r="A52" s="5" t="s">
        <v>271</v>
      </c>
      <c r="B52" s="251" t="s">
        <v>74</v>
      </c>
      <c r="C52" s="8" t="s">
        <v>104</v>
      </c>
      <c r="D52" s="8" t="s">
        <v>272</v>
      </c>
      <c r="E52" s="251" t="s">
        <v>124</v>
      </c>
      <c r="F52" s="283">
        <v>1789</v>
      </c>
      <c r="G52" s="283">
        <v>1789</v>
      </c>
    </row>
    <row r="53" spans="1:7" s="311" customFormat="1" ht="33.75" x14ac:dyDescent="0.2">
      <c r="A53" s="1" t="s">
        <v>87</v>
      </c>
      <c r="B53" s="251" t="s">
        <v>74</v>
      </c>
      <c r="C53" s="8" t="s">
        <v>104</v>
      </c>
      <c r="D53" s="8" t="s">
        <v>273</v>
      </c>
      <c r="E53" s="251" t="s">
        <v>88</v>
      </c>
      <c r="F53" s="283">
        <v>1789</v>
      </c>
      <c r="G53" s="283">
        <v>1789</v>
      </c>
    </row>
    <row r="54" spans="1:7" s="311" customFormat="1" ht="12.75" x14ac:dyDescent="0.2">
      <c r="A54" s="1" t="s">
        <v>108</v>
      </c>
      <c r="B54" s="251" t="s">
        <v>74</v>
      </c>
      <c r="C54" s="8" t="s">
        <v>104</v>
      </c>
      <c r="D54" s="8" t="s">
        <v>273</v>
      </c>
      <c r="E54" s="251" t="s">
        <v>168</v>
      </c>
      <c r="F54" s="283">
        <v>1789</v>
      </c>
      <c r="G54" s="283">
        <v>1789</v>
      </c>
    </row>
    <row r="55" spans="1:7" s="311" customFormat="1" ht="12.75" x14ac:dyDescent="0.2">
      <c r="A55" s="5" t="s">
        <v>109</v>
      </c>
      <c r="B55" s="251" t="s">
        <v>74</v>
      </c>
      <c r="C55" s="8" t="s">
        <v>104</v>
      </c>
      <c r="D55" s="8" t="s">
        <v>273</v>
      </c>
      <c r="E55" s="251" t="s">
        <v>169</v>
      </c>
      <c r="F55" s="283">
        <v>1374</v>
      </c>
      <c r="G55" s="283">
        <v>1374</v>
      </c>
    </row>
    <row r="56" spans="1:7" s="311" customFormat="1" ht="33.75" x14ac:dyDescent="0.2">
      <c r="A56" s="5" t="s">
        <v>110</v>
      </c>
      <c r="B56" s="251" t="s">
        <v>74</v>
      </c>
      <c r="C56" s="8" t="s">
        <v>104</v>
      </c>
      <c r="D56" s="8" t="s">
        <v>273</v>
      </c>
      <c r="E56" s="251">
        <v>129</v>
      </c>
      <c r="F56" s="283">
        <v>415</v>
      </c>
      <c r="G56" s="283">
        <v>415</v>
      </c>
    </row>
    <row r="57" spans="1:7" s="311" customFormat="1" ht="12.75" hidden="1" x14ac:dyDescent="0.2">
      <c r="A57" s="5" t="s">
        <v>136</v>
      </c>
      <c r="B57" s="251" t="s">
        <v>74</v>
      </c>
      <c r="C57" s="8" t="s">
        <v>104</v>
      </c>
      <c r="D57" s="8" t="s">
        <v>273</v>
      </c>
      <c r="E57" s="251">
        <v>300</v>
      </c>
      <c r="F57" s="283">
        <v>0</v>
      </c>
      <c r="G57" s="283">
        <v>0</v>
      </c>
    </row>
    <row r="58" spans="1:7" s="311" customFormat="1" ht="33.75" hidden="1" x14ac:dyDescent="0.2">
      <c r="A58" s="5" t="s">
        <v>375</v>
      </c>
      <c r="B58" s="251" t="s">
        <v>74</v>
      </c>
      <c r="C58" s="8" t="s">
        <v>104</v>
      </c>
      <c r="D58" s="8" t="s">
        <v>273</v>
      </c>
      <c r="E58" s="251">
        <v>320</v>
      </c>
      <c r="F58" s="283">
        <v>0</v>
      </c>
      <c r="G58" s="283">
        <v>0</v>
      </c>
    </row>
    <row r="59" spans="1:7" s="311" customFormat="1" ht="22.5" hidden="1" x14ac:dyDescent="0.2">
      <c r="A59" s="5" t="s">
        <v>445</v>
      </c>
      <c r="B59" s="251" t="s">
        <v>74</v>
      </c>
      <c r="C59" s="8" t="s">
        <v>104</v>
      </c>
      <c r="D59" s="8" t="s">
        <v>273</v>
      </c>
      <c r="E59" s="251">
        <v>321</v>
      </c>
      <c r="F59" s="283">
        <v>0</v>
      </c>
      <c r="G59" s="283">
        <v>0</v>
      </c>
    </row>
    <row r="60" spans="1:7" s="311" customFormat="1" ht="12.75" hidden="1" x14ac:dyDescent="0.2">
      <c r="A60" s="5" t="s">
        <v>453</v>
      </c>
      <c r="B60" s="251" t="s">
        <v>74</v>
      </c>
      <c r="C60" s="8" t="s">
        <v>104</v>
      </c>
      <c r="D60" s="8" t="s">
        <v>951</v>
      </c>
      <c r="E60" s="251"/>
      <c r="F60" s="283">
        <v>0</v>
      </c>
      <c r="G60" s="283">
        <v>0</v>
      </c>
    </row>
    <row r="61" spans="1:7" s="311" customFormat="1" ht="33.75" hidden="1" x14ac:dyDescent="0.2">
      <c r="A61" s="1" t="s">
        <v>87</v>
      </c>
      <c r="B61" s="251" t="s">
        <v>74</v>
      </c>
      <c r="C61" s="8" t="s">
        <v>104</v>
      </c>
      <c r="D61" s="8" t="s">
        <v>951</v>
      </c>
      <c r="E61" s="251">
        <v>100</v>
      </c>
      <c r="F61" s="283">
        <v>0</v>
      </c>
      <c r="G61" s="283">
        <v>0</v>
      </c>
    </row>
    <row r="62" spans="1:7" s="311" customFormat="1" ht="12.75" hidden="1" x14ac:dyDescent="0.2">
      <c r="A62" s="1" t="s">
        <v>108</v>
      </c>
      <c r="B62" s="251" t="s">
        <v>74</v>
      </c>
      <c r="C62" s="8" t="s">
        <v>104</v>
      </c>
      <c r="D62" s="8" t="s">
        <v>951</v>
      </c>
      <c r="E62" s="251">
        <v>120</v>
      </c>
      <c r="F62" s="283">
        <v>0</v>
      </c>
      <c r="G62" s="283">
        <v>0</v>
      </c>
    </row>
    <row r="63" spans="1:7" s="311" customFormat="1" ht="22.5" hidden="1" x14ac:dyDescent="0.2">
      <c r="A63" s="5" t="s">
        <v>220</v>
      </c>
      <c r="B63" s="251" t="s">
        <v>74</v>
      </c>
      <c r="C63" s="8" t="s">
        <v>104</v>
      </c>
      <c r="D63" s="8" t="s">
        <v>951</v>
      </c>
      <c r="E63" s="251">
        <v>122</v>
      </c>
      <c r="F63" s="283">
        <v>0</v>
      </c>
      <c r="G63" s="283">
        <v>0</v>
      </c>
    </row>
    <row r="64" spans="1:7" s="311" customFormat="1" ht="22.5" hidden="1" x14ac:dyDescent="0.2">
      <c r="A64" s="5" t="s">
        <v>675</v>
      </c>
      <c r="B64" s="251" t="s">
        <v>74</v>
      </c>
      <c r="C64" s="8" t="s">
        <v>104</v>
      </c>
      <c r="D64" s="8" t="s">
        <v>681</v>
      </c>
      <c r="E64" s="251" t="s">
        <v>124</v>
      </c>
      <c r="F64" s="283">
        <v>0</v>
      </c>
      <c r="G64" s="283">
        <v>0</v>
      </c>
    </row>
    <row r="65" spans="1:7" s="311" customFormat="1" ht="33.75" hidden="1" x14ac:dyDescent="0.2">
      <c r="A65" s="1" t="s">
        <v>87</v>
      </c>
      <c r="B65" s="251" t="s">
        <v>74</v>
      </c>
      <c r="C65" s="8" t="s">
        <v>104</v>
      </c>
      <c r="D65" s="8" t="s">
        <v>681</v>
      </c>
      <c r="E65" s="251" t="s">
        <v>88</v>
      </c>
      <c r="F65" s="283">
        <v>0</v>
      </c>
      <c r="G65" s="283">
        <v>0</v>
      </c>
    </row>
    <row r="66" spans="1:7" s="311" customFormat="1" ht="12.75" hidden="1" x14ac:dyDescent="0.2">
      <c r="A66" s="1" t="s">
        <v>108</v>
      </c>
      <c r="B66" s="251" t="s">
        <v>74</v>
      </c>
      <c r="C66" s="8" t="s">
        <v>104</v>
      </c>
      <c r="D66" s="8" t="s">
        <v>681</v>
      </c>
      <c r="E66" s="251" t="s">
        <v>168</v>
      </c>
      <c r="F66" s="283">
        <v>0</v>
      </c>
      <c r="G66" s="283">
        <v>0</v>
      </c>
    </row>
    <row r="67" spans="1:7" s="311" customFormat="1" ht="12.75" hidden="1" x14ac:dyDescent="0.2">
      <c r="A67" s="5" t="s">
        <v>109</v>
      </c>
      <c r="B67" s="251" t="s">
        <v>74</v>
      </c>
      <c r="C67" s="8" t="s">
        <v>104</v>
      </c>
      <c r="D67" s="8" t="s">
        <v>681</v>
      </c>
      <c r="E67" s="251" t="s">
        <v>169</v>
      </c>
      <c r="F67" s="283">
        <v>0</v>
      </c>
      <c r="G67" s="283">
        <v>0</v>
      </c>
    </row>
    <row r="68" spans="1:7" s="311" customFormat="1" ht="33.75" hidden="1" x14ac:dyDescent="0.2">
      <c r="A68" s="5" t="s">
        <v>110</v>
      </c>
      <c r="B68" s="251" t="s">
        <v>74</v>
      </c>
      <c r="C68" s="8" t="s">
        <v>104</v>
      </c>
      <c r="D68" s="8" t="s">
        <v>681</v>
      </c>
      <c r="E68" s="251">
        <v>129</v>
      </c>
      <c r="F68" s="283">
        <v>0</v>
      </c>
      <c r="G68" s="283">
        <v>0</v>
      </c>
    </row>
    <row r="69" spans="1:7" s="311" customFormat="1" ht="22.5" x14ac:dyDescent="0.2">
      <c r="A69" s="1" t="s">
        <v>274</v>
      </c>
      <c r="B69" s="251" t="s">
        <v>74</v>
      </c>
      <c r="C69" s="8" t="s">
        <v>104</v>
      </c>
      <c r="D69" s="8" t="s">
        <v>275</v>
      </c>
      <c r="E69" s="251" t="s">
        <v>124</v>
      </c>
      <c r="F69" s="283">
        <v>15246.507000000001</v>
      </c>
      <c r="G69" s="283">
        <v>15246.507000000001</v>
      </c>
    </row>
    <row r="70" spans="1:7" s="311" customFormat="1" ht="33.75" x14ac:dyDescent="0.2">
      <c r="A70" s="1" t="s">
        <v>87</v>
      </c>
      <c r="B70" s="251" t="s">
        <v>74</v>
      </c>
      <c r="C70" s="8" t="s">
        <v>104</v>
      </c>
      <c r="D70" s="8" t="s">
        <v>276</v>
      </c>
      <c r="E70" s="251" t="s">
        <v>88</v>
      </c>
      <c r="F70" s="283">
        <v>12241.896000000001</v>
      </c>
      <c r="G70" s="283">
        <v>12241.896000000001</v>
      </c>
    </row>
    <row r="71" spans="1:7" s="311" customFormat="1" ht="12.75" x14ac:dyDescent="0.2">
      <c r="A71" s="1" t="s">
        <v>108</v>
      </c>
      <c r="B71" s="251" t="s">
        <v>74</v>
      </c>
      <c r="C71" s="8" t="s">
        <v>104</v>
      </c>
      <c r="D71" s="8" t="s">
        <v>276</v>
      </c>
      <c r="E71" s="251" t="s">
        <v>168</v>
      </c>
      <c r="F71" s="283">
        <v>12241.896000000001</v>
      </c>
      <c r="G71" s="283">
        <v>12241.896000000001</v>
      </c>
    </row>
    <row r="72" spans="1:7" s="311" customFormat="1" ht="12.75" x14ac:dyDescent="0.2">
      <c r="A72" s="5" t="s">
        <v>109</v>
      </c>
      <c r="B72" s="251" t="s">
        <v>74</v>
      </c>
      <c r="C72" s="8" t="s">
        <v>104</v>
      </c>
      <c r="D72" s="8" t="s">
        <v>276</v>
      </c>
      <c r="E72" s="251" t="s">
        <v>169</v>
      </c>
      <c r="F72" s="283">
        <v>9402.4179999999997</v>
      </c>
      <c r="G72" s="283">
        <v>9402.4179999999997</v>
      </c>
    </row>
    <row r="73" spans="1:7" s="311" customFormat="1" ht="33.75" x14ac:dyDescent="0.2">
      <c r="A73" s="5" t="s">
        <v>110</v>
      </c>
      <c r="B73" s="251" t="s">
        <v>74</v>
      </c>
      <c r="C73" s="8" t="s">
        <v>104</v>
      </c>
      <c r="D73" s="8" t="s">
        <v>276</v>
      </c>
      <c r="E73" s="251">
        <v>129</v>
      </c>
      <c r="F73" s="283">
        <v>2839.4780000000001</v>
      </c>
      <c r="G73" s="283">
        <v>2839.4780000000001</v>
      </c>
    </row>
    <row r="74" spans="1:7" s="311" customFormat="1" ht="12.75" hidden="1" x14ac:dyDescent="0.2">
      <c r="A74" s="5" t="s">
        <v>453</v>
      </c>
      <c r="B74" s="251" t="s">
        <v>74</v>
      </c>
      <c r="C74" s="8" t="s">
        <v>104</v>
      </c>
      <c r="D74" s="8" t="s">
        <v>277</v>
      </c>
      <c r="E74" s="251"/>
      <c r="F74" s="283"/>
      <c r="G74" s="283"/>
    </row>
    <row r="75" spans="1:7" s="311" customFormat="1" ht="33.75" hidden="1" x14ac:dyDescent="0.2">
      <c r="A75" s="1" t="s">
        <v>87</v>
      </c>
      <c r="B75" s="251" t="s">
        <v>74</v>
      </c>
      <c r="C75" s="8" t="s">
        <v>104</v>
      </c>
      <c r="D75" s="8" t="s">
        <v>277</v>
      </c>
      <c r="E75" s="251">
        <v>100</v>
      </c>
      <c r="F75" s="283">
        <v>0</v>
      </c>
      <c r="G75" s="283">
        <v>0</v>
      </c>
    </row>
    <row r="76" spans="1:7" s="311" customFormat="1" ht="12.75" hidden="1" x14ac:dyDescent="0.2">
      <c r="A76" s="1" t="s">
        <v>108</v>
      </c>
      <c r="B76" s="251" t="s">
        <v>74</v>
      </c>
      <c r="C76" s="8" t="s">
        <v>104</v>
      </c>
      <c r="D76" s="8" t="s">
        <v>277</v>
      </c>
      <c r="E76" s="251">
        <v>120</v>
      </c>
      <c r="F76" s="283">
        <v>0</v>
      </c>
      <c r="G76" s="283">
        <v>0</v>
      </c>
    </row>
    <row r="77" spans="1:7" s="311" customFormat="1" ht="22.5" hidden="1" x14ac:dyDescent="0.2">
      <c r="A77" s="5" t="s">
        <v>220</v>
      </c>
      <c r="B77" s="251" t="s">
        <v>74</v>
      </c>
      <c r="C77" s="8" t="s">
        <v>104</v>
      </c>
      <c r="D77" s="8" t="s">
        <v>277</v>
      </c>
      <c r="E77" s="251">
        <v>122</v>
      </c>
      <c r="F77" s="283">
        <v>0</v>
      </c>
      <c r="G77" s="283">
        <v>0</v>
      </c>
    </row>
    <row r="78" spans="1:7" s="311" customFormat="1" ht="12.75" x14ac:dyDescent="0.2">
      <c r="A78" s="1" t="s">
        <v>376</v>
      </c>
      <c r="B78" s="251" t="s">
        <v>74</v>
      </c>
      <c r="C78" s="8" t="s">
        <v>104</v>
      </c>
      <c r="D78" s="8" t="s">
        <v>277</v>
      </c>
      <c r="E78" s="251" t="s">
        <v>96</v>
      </c>
      <c r="F78" s="283">
        <v>2007.6110000000001</v>
      </c>
      <c r="G78" s="283">
        <v>2007.6110000000001</v>
      </c>
    </row>
    <row r="79" spans="1:7" s="311" customFormat="1" ht="22.5" x14ac:dyDescent="0.2">
      <c r="A79" s="1" t="s">
        <v>97</v>
      </c>
      <c r="B79" s="251" t="s">
        <v>74</v>
      </c>
      <c r="C79" s="8" t="s">
        <v>104</v>
      </c>
      <c r="D79" s="8" t="s">
        <v>277</v>
      </c>
      <c r="E79" s="251" t="s">
        <v>98</v>
      </c>
      <c r="F79" s="283">
        <v>2007.6110000000001</v>
      </c>
      <c r="G79" s="283">
        <v>2007.6110000000001</v>
      </c>
    </row>
    <row r="80" spans="1:7" s="311" customFormat="1" ht="22.5" x14ac:dyDescent="0.2">
      <c r="A80" s="11" t="s">
        <v>111</v>
      </c>
      <c r="B80" s="251" t="s">
        <v>74</v>
      </c>
      <c r="C80" s="8" t="s">
        <v>104</v>
      </c>
      <c r="D80" s="8" t="s">
        <v>277</v>
      </c>
      <c r="E80" s="251">
        <v>242</v>
      </c>
      <c r="F80" s="283">
        <v>193</v>
      </c>
      <c r="G80" s="283">
        <v>193</v>
      </c>
    </row>
    <row r="81" spans="1:7" s="311" customFormat="1" ht="12.75" x14ac:dyDescent="0.2">
      <c r="A81" s="11" t="s">
        <v>393</v>
      </c>
      <c r="B81" s="251" t="s">
        <v>74</v>
      </c>
      <c r="C81" s="8" t="s">
        <v>104</v>
      </c>
      <c r="D81" s="8" t="s">
        <v>277</v>
      </c>
      <c r="E81" s="251" t="s">
        <v>100</v>
      </c>
      <c r="F81" s="283">
        <v>1402.7560000000001</v>
      </c>
      <c r="G81" s="283">
        <v>1402.7560000000001</v>
      </c>
    </row>
    <row r="82" spans="1:7" s="311" customFormat="1" ht="12.75" x14ac:dyDescent="0.2">
      <c r="A82" s="11" t="s">
        <v>549</v>
      </c>
      <c r="B82" s="251" t="s">
        <v>74</v>
      </c>
      <c r="C82" s="8" t="s">
        <v>104</v>
      </c>
      <c r="D82" s="8" t="s">
        <v>277</v>
      </c>
      <c r="E82" s="251">
        <v>247</v>
      </c>
      <c r="F82" s="283">
        <v>411.85500000000002</v>
      </c>
      <c r="G82" s="283">
        <v>411.85500000000002</v>
      </c>
    </row>
    <row r="83" spans="1:7" s="311" customFormat="1" ht="12.75" x14ac:dyDescent="0.2">
      <c r="A83" s="11" t="s">
        <v>112</v>
      </c>
      <c r="B83" s="251" t="s">
        <v>74</v>
      </c>
      <c r="C83" s="8" t="s">
        <v>104</v>
      </c>
      <c r="D83" s="8" t="s">
        <v>277</v>
      </c>
      <c r="E83" s="251" t="s">
        <v>171</v>
      </c>
      <c r="F83" s="283">
        <v>997</v>
      </c>
      <c r="G83" s="283">
        <v>997</v>
      </c>
    </row>
    <row r="84" spans="1:7" s="311" customFormat="1" ht="12.75" x14ac:dyDescent="0.2">
      <c r="A84" s="11" t="s">
        <v>113</v>
      </c>
      <c r="B84" s="251" t="s">
        <v>74</v>
      </c>
      <c r="C84" s="8" t="s">
        <v>104</v>
      </c>
      <c r="D84" s="8" t="s">
        <v>277</v>
      </c>
      <c r="E84" s="251" t="s">
        <v>114</v>
      </c>
      <c r="F84" s="283">
        <v>997</v>
      </c>
      <c r="G84" s="283">
        <v>997</v>
      </c>
    </row>
    <row r="85" spans="1:7" s="311" customFormat="1" ht="12.75" x14ac:dyDescent="0.2">
      <c r="A85" s="28" t="s">
        <v>115</v>
      </c>
      <c r="B85" s="251" t="s">
        <v>74</v>
      </c>
      <c r="C85" s="8" t="s">
        <v>104</v>
      </c>
      <c r="D85" s="8" t="s">
        <v>277</v>
      </c>
      <c r="E85" s="251" t="s">
        <v>116</v>
      </c>
      <c r="F85" s="283">
        <v>658</v>
      </c>
      <c r="G85" s="283">
        <v>658</v>
      </c>
    </row>
    <row r="86" spans="1:7" s="311" customFormat="1" ht="12.75" x14ac:dyDescent="0.2">
      <c r="A86" s="11" t="s">
        <v>172</v>
      </c>
      <c r="B86" s="251" t="s">
        <v>74</v>
      </c>
      <c r="C86" s="8" t="s">
        <v>104</v>
      </c>
      <c r="D86" s="8" t="s">
        <v>277</v>
      </c>
      <c r="E86" s="251">
        <v>852</v>
      </c>
      <c r="F86" s="283">
        <v>30</v>
      </c>
      <c r="G86" s="283">
        <v>30</v>
      </c>
    </row>
    <row r="87" spans="1:7" s="100" customFormat="1" ht="12.75" x14ac:dyDescent="0.2">
      <c r="A87" s="11" t="s">
        <v>370</v>
      </c>
      <c r="B87" s="251" t="s">
        <v>74</v>
      </c>
      <c r="C87" s="8" t="s">
        <v>104</v>
      </c>
      <c r="D87" s="8" t="s">
        <v>277</v>
      </c>
      <c r="E87" s="251">
        <v>853</v>
      </c>
      <c r="F87" s="283">
        <v>309</v>
      </c>
      <c r="G87" s="283">
        <v>309</v>
      </c>
    </row>
    <row r="88" spans="1:7" s="311" customFormat="1" ht="22.5" hidden="1" x14ac:dyDescent="0.2">
      <c r="A88" s="5" t="s">
        <v>675</v>
      </c>
      <c r="B88" s="251" t="s">
        <v>74</v>
      </c>
      <c r="C88" s="8" t="s">
        <v>104</v>
      </c>
      <c r="D88" s="8" t="s">
        <v>682</v>
      </c>
      <c r="E88" s="251"/>
      <c r="F88" s="283">
        <v>0</v>
      </c>
      <c r="G88" s="283">
        <v>0</v>
      </c>
    </row>
    <row r="89" spans="1:7" s="311" customFormat="1" ht="33.75" hidden="1" x14ac:dyDescent="0.2">
      <c r="A89" s="1" t="s">
        <v>87</v>
      </c>
      <c r="B89" s="251" t="s">
        <v>74</v>
      </c>
      <c r="C89" s="8" t="s">
        <v>104</v>
      </c>
      <c r="D89" s="8" t="s">
        <v>682</v>
      </c>
      <c r="E89" s="251" t="s">
        <v>88</v>
      </c>
      <c r="F89" s="193">
        <v>0</v>
      </c>
      <c r="G89" s="193">
        <v>0</v>
      </c>
    </row>
    <row r="90" spans="1:7" s="311" customFormat="1" ht="12.75" hidden="1" x14ac:dyDescent="0.2">
      <c r="A90" s="1" t="s">
        <v>108</v>
      </c>
      <c r="B90" s="251" t="s">
        <v>74</v>
      </c>
      <c r="C90" s="8" t="s">
        <v>104</v>
      </c>
      <c r="D90" s="8" t="s">
        <v>682</v>
      </c>
      <c r="E90" s="251" t="s">
        <v>168</v>
      </c>
      <c r="F90" s="193">
        <v>0</v>
      </c>
      <c r="G90" s="193">
        <v>0</v>
      </c>
    </row>
    <row r="91" spans="1:7" s="311" customFormat="1" ht="12.75" hidden="1" x14ac:dyDescent="0.2">
      <c r="A91" s="5" t="s">
        <v>109</v>
      </c>
      <c r="B91" s="251" t="s">
        <v>74</v>
      </c>
      <c r="C91" s="8" t="s">
        <v>104</v>
      </c>
      <c r="D91" s="8" t="s">
        <v>682</v>
      </c>
      <c r="E91" s="251" t="s">
        <v>169</v>
      </c>
      <c r="F91" s="283">
        <v>0</v>
      </c>
      <c r="G91" s="283">
        <v>0</v>
      </c>
    </row>
    <row r="92" spans="1:7" s="311" customFormat="1" ht="33.75" hidden="1" x14ac:dyDescent="0.2">
      <c r="A92" s="5" t="s">
        <v>110</v>
      </c>
      <c r="B92" s="251" t="s">
        <v>74</v>
      </c>
      <c r="C92" s="8" t="s">
        <v>104</v>
      </c>
      <c r="D92" s="8" t="s">
        <v>682</v>
      </c>
      <c r="E92" s="251">
        <v>129</v>
      </c>
      <c r="F92" s="283">
        <v>0</v>
      </c>
      <c r="G92" s="283">
        <v>0</v>
      </c>
    </row>
    <row r="93" spans="1:7" s="311" customFormat="1" ht="12.75" x14ac:dyDescent="0.2">
      <c r="A93" s="3" t="s">
        <v>373</v>
      </c>
      <c r="B93" s="255" t="s">
        <v>74</v>
      </c>
      <c r="C93" s="247" t="s">
        <v>214</v>
      </c>
      <c r="D93" s="247"/>
      <c r="E93" s="255"/>
      <c r="F93" s="278">
        <v>130</v>
      </c>
      <c r="G93" s="278">
        <v>130</v>
      </c>
    </row>
    <row r="94" spans="1:7" s="311" customFormat="1" ht="22.5" x14ac:dyDescent="0.2">
      <c r="A94" s="5" t="s">
        <v>380</v>
      </c>
      <c r="B94" s="251" t="s">
        <v>74</v>
      </c>
      <c r="C94" s="8" t="s">
        <v>214</v>
      </c>
      <c r="D94" s="8" t="s">
        <v>374</v>
      </c>
      <c r="E94" s="251"/>
      <c r="F94" s="283">
        <v>130</v>
      </c>
      <c r="G94" s="283">
        <v>130</v>
      </c>
    </row>
    <row r="95" spans="1:7" s="311" customFormat="1" ht="12.75" x14ac:dyDescent="0.2">
      <c r="A95" s="1" t="s">
        <v>376</v>
      </c>
      <c r="B95" s="251" t="s">
        <v>74</v>
      </c>
      <c r="C95" s="8" t="s">
        <v>214</v>
      </c>
      <c r="D95" s="8" t="s">
        <v>374</v>
      </c>
      <c r="E95" s="251" t="s">
        <v>96</v>
      </c>
      <c r="F95" s="283">
        <v>130</v>
      </c>
      <c r="G95" s="283">
        <v>130</v>
      </c>
    </row>
    <row r="96" spans="1:7" s="311" customFormat="1" ht="22.5" x14ac:dyDescent="0.2">
      <c r="A96" s="1" t="s">
        <v>97</v>
      </c>
      <c r="B96" s="251" t="s">
        <v>74</v>
      </c>
      <c r="C96" s="8" t="s">
        <v>214</v>
      </c>
      <c r="D96" s="8" t="s">
        <v>374</v>
      </c>
      <c r="E96" s="251" t="s">
        <v>98</v>
      </c>
      <c r="F96" s="283">
        <v>130</v>
      </c>
      <c r="G96" s="283">
        <v>130</v>
      </c>
    </row>
    <row r="97" spans="1:7" s="311" customFormat="1" ht="12.75" x14ac:dyDescent="0.2">
      <c r="A97" s="11" t="s">
        <v>393</v>
      </c>
      <c r="B97" s="251" t="s">
        <v>74</v>
      </c>
      <c r="C97" s="8" t="s">
        <v>214</v>
      </c>
      <c r="D97" s="8" t="s">
        <v>374</v>
      </c>
      <c r="E97" s="251" t="s">
        <v>100</v>
      </c>
      <c r="F97" s="283">
        <v>130</v>
      </c>
      <c r="G97" s="283">
        <v>130</v>
      </c>
    </row>
    <row r="98" spans="1:7" s="311" customFormat="1" ht="21" x14ac:dyDescent="0.2">
      <c r="A98" s="3" t="s">
        <v>234</v>
      </c>
      <c r="B98" s="255" t="s">
        <v>74</v>
      </c>
      <c r="C98" s="247" t="s">
        <v>158</v>
      </c>
      <c r="D98" s="247" t="s">
        <v>123</v>
      </c>
      <c r="E98" s="255" t="s">
        <v>124</v>
      </c>
      <c r="F98" s="278">
        <v>17636.449000000001</v>
      </c>
      <c r="G98" s="278">
        <v>17636.449000000001</v>
      </c>
    </row>
    <row r="99" spans="1:7" s="311" customFormat="1" ht="22.5" x14ac:dyDescent="0.2">
      <c r="A99" s="53" t="s">
        <v>989</v>
      </c>
      <c r="B99" s="280" t="s">
        <v>74</v>
      </c>
      <c r="C99" s="281" t="s">
        <v>158</v>
      </c>
      <c r="D99" s="281" t="s">
        <v>235</v>
      </c>
      <c r="E99" s="280" t="s">
        <v>124</v>
      </c>
      <c r="F99" s="282">
        <v>16141.8</v>
      </c>
      <c r="G99" s="282">
        <v>16141.8</v>
      </c>
    </row>
    <row r="100" spans="1:7" s="311" customFormat="1" ht="33.75" x14ac:dyDescent="0.2">
      <c r="A100" s="1" t="s">
        <v>566</v>
      </c>
      <c r="B100" s="251" t="s">
        <v>74</v>
      </c>
      <c r="C100" s="8" t="s">
        <v>158</v>
      </c>
      <c r="D100" s="8" t="s">
        <v>236</v>
      </c>
      <c r="E100" s="251" t="s">
        <v>124</v>
      </c>
      <c r="F100" s="283">
        <v>16141.8</v>
      </c>
      <c r="G100" s="283">
        <v>16141.8</v>
      </c>
    </row>
    <row r="101" spans="1:7" s="311" customFormat="1" ht="22.5" x14ac:dyDescent="0.2">
      <c r="A101" s="1" t="s">
        <v>237</v>
      </c>
      <c r="B101" s="251" t="s">
        <v>74</v>
      </c>
      <c r="C101" s="8" t="s">
        <v>158</v>
      </c>
      <c r="D101" s="8" t="s">
        <v>238</v>
      </c>
      <c r="E101" s="251"/>
      <c r="F101" s="283">
        <v>16141.8</v>
      </c>
      <c r="G101" s="283">
        <v>16141.8</v>
      </c>
    </row>
    <row r="102" spans="1:7" s="311" customFormat="1" ht="33.75" x14ac:dyDescent="0.2">
      <c r="A102" s="1" t="s">
        <v>87</v>
      </c>
      <c r="B102" s="251" t="s">
        <v>74</v>
      </c>
      <c r="C102" s="8" t="s">
        <v>158</v>
      </c>
      <c r="D102" s="8" t="s">
        <v>239</v>
      </c>
      <c r="E102" s="251" t="s">
        <v>88</v>
      </c>
      <c r="F102" s="283">
        <v>10740</v>
      </c>
      <c r="G102" s="283">
        <v>10740</v>
      </c>
    </row>
    <row r="103" spans="1:7" s="311" customFormat="1" ht="12.75" x14ac:dyDescent="0.2">
      <c r="A103" s="1" t="s">
        <v>108</v>
      </c>
      <c r="B103" s="251" t="s">
        <v>74</v>
      </c>
      <c r="C103" s="8" t="s">
        <v>158</v>
      </c>
      <c r="D103" s="8" t="s">
        <v>240</v>
      </c>
      <c r="E103" s="251" t="s">
        <v>168</v>
      </c>
      <c r="F103" s="283">
        <v>10740</v>
      </c>
      <c r="G103" s="283">
        <v>10740</v>
      </c>
    </row>
    <row r="104" spans="1:7" s="311" customFormat="1" ht="12.75" x14ac:dyDescent="0.2">
      <c r="A104" s="5" t="s">
        <v>109</v>
      </c>
      <c r="B104" s="251" t="s">
        <v>74</v>
      </c>
      <c r="C104" s="8" t="s">
        <v>158</v>
      </c>
      <c r="D104" s="8" t="s">
        <v>240</v>
      </c>
      <c r="E104" s="251" t="s">
        <v>169</v>
      </c>
      <c r="F104" s="283">
        <v>8249</v>
      </c>
      <c r="G104" s="283">
        <v>8249</v>
      </c>
    </row>
    <row r="105" spans="1:7" s="311" customFormat="1" ht="33.75" x14ac:dyDescent="0.2">
      <c r="A105" s="5" t="s">
        <v>110</v>
      </c>
      <c r="B105" s="251" t="s">
        <v>74</v>
      </c>
      <c r="C105" s="8" t="s">
        <v>158</v>
      </c>
      <c r="D105" s="8" t="s">
        <v>240</v>
      </c>
      <c r="E105" s="251">
        <v>129</v>
      </c>
      <c r="F105" s="283">
        <v>2491</v>
      </c>
      <c r="G105" s="283">
        <v>2491</v>
      </c>
    </row>
    <row r="106" spans="1:7" s="21" customFormat="1" ht="33.75" x14ac:dyDescent="0.2">
      <c r="A106" s="1" t="s">
        <v>87</v>
      </c>
      <c r="B106" s="251" t="s">
        <v>74</v>
      </c>
      <c r="C106" s="8" t="s">
        <v>158</v>
      </c>
      <c r="D106" s="8" t="s">
        <v>241</v>
      </c>
      <c r="E106" s="251">
        <v>100</v>
      </c>
      <c r="F106" s="283">
        <v>157.19999999999999</v>
      </c>
      <c r="G106" s="283">
        <v>157.19999999999999</v>
      </c>
    </row>
    <row r="107" spans="1:7" s="21" customFormat="1" ht="12.75" x14ac:dyDescent="0.2">
      <c r="A107" s="1" t="s">
        <v>108</v>
      </c>
      <c r="B107" s="251" t="s">
        <v>74</v>
      </c>
      <c r="C107" s="8" t="s">
        <v>158</v>
      </c>
      <c r="D107" s="8" t="s">
        <v>241</v>
      </c>
      <c r="E107" s="251">
        <v>120</v>
      </c>
      <c r="F107" s="283">
        <v>157.19999999999999</v>
      </c>
      <c r="G107" s="283">
        <v>157.19999999999999</v>
      </c>
    </row>
    <row r="108" spans="1:7" s="21" customFormat="1" ht="22.5" x14ac:dyDescent="0.2">
      <c r="A108" s="5" t="s">
        <v>220</v>
      </c>
      <c r="B108" s="251" t="s">
        <v>74</v>
      </c>
      <c r="C108" s="8" t="s">
        <v>158</v>
      </c>
      <c r="D108" s="8" t="s">
        <v>241</v>
      </c>
      <c r="E108" s="251" t="s">
        <v>222</v>
      </c>
      <c r="F108" s="283">
        <v>157.19999999999999</v>
      </c>
      <c r="G108" s="283">
        <v>157.19999999999999</v>
      </c>
    </row>
    <row r="109" spans="1:7" s="21" customFormat="1" ht="12.75" x14ac:dyDescent="0.2">
      <c r="A109" s="1" t="s">
        <v>376</v>
      </c>
      <c r="B109" s="251" t="s">
        <v>74</v>
      </c>
      <c r="C109" s="8" t="s">
        <v>158</v>
      </c>
      <c r="D109" s="8" t="s">
        <v>241</v>
      </c>
      <c r="E109" s="251" t="s">
        <v>96</v>
      </c>
      <c r="F109" s="283">
        <v>5223.7999999999993</v>
      </c>
      <c r="G109" s="283">
        <v>5223.7999999999993</v>
      </c>
    </row>
    <row r="110" spans="1:7" s="21" customFormat="1" ht="22.5" x14ac:dyDescent="0.2">
      <c r="A110" s="1" t="s">
        <v>97</v>
      </c>
      <c r="B110" s="251" t="s">
        <v>74</v>
      </c>
      <c r="C110" s="8" t="s">
        <v>158</v>
      </c>
      <c r="D110" s="8" t="s">
        <v>241</v>
      </c>
      <c r="E110" s="251" t="s">
        <v>98</v>
      </c>
      <c r="F110" s="283">
        <v>5223.7999999999993</v>
      </c>
      <c r="G110" s="283">
        <v>5223.7999999999993</v>
      </c>
    </row>
    <row r="111" spans="1:7" s="21" customFormat="1" ht="22.5" x14ac:dyDescent="0.2">
      <c r="A111" s="11" t="s">
        <v>111</v>
      </c>
      <c r="B111" s="251" t="s">
        <v>74</v>
      </c>
      <c r="C111" s="8" t="s">
        <v>158</v>
      </c>
      <c r="D111" s="8" t="s">
        <v>241</v>
      </c>
      <c r="E111" s="251">
        <v>242</v>
      </c>
      <c r="F111" s="283">
        <v>2222.6849999999999</v>
      </c>
      <c r="G111" s="283">
        <v>2222.6849999999999</v>
      </c>
    </row>
    <row r="112" spans="1:7" s="21" customFormat="1" ht="12.75" x14ac:dyDescent="0.2">
      <c r="A112" s="11" t="s">
        <v>393</v>
      </c>
      <c r="B112" s="251" t="s">
        <v>74</v>
      </c>
      <c r="C112" s="8" t="s">
        <v>158</v>
      </c>
      <c r="D112" s="8" t="s">
        <v>241</v>
      </c>
      <c r="E112" s="251" t="s">
        <v>100</v>
      </c>
      <c r="F112" s="283">
        <v>3001.1149999999998</v>
      </c>
      <c r="G112" s="283">
        <v>3001.1149999999998</v>
      </c>
    </row>
    <row r="113" spans="1:7" s="311" customFormat="1" ht="12.75" x14ac:dyDescent="0.2">
      <c r="A113" s="11" t="s">
        <v>112</v>
      </c>
      <c r="B113" s="251" t="s">
        <v>74</v>
      </c>
      <c r="C113" s="8" t="s">
        <v>158</v>
      </c>
      <c r="D113" s="8" t="s">
        <v>241</v>
      </c>
      <c r="E113" s="251" t="s">
        <v>171</v>
      </c>
      <c r="F113" s="283">
        <v>20.8</v>
      </c>
      <c r="G113" s="283">
        <v>20.8</v>
      </c>
    </row>
    <row r="114" spans="1:7" s="311" customFormat="1" ht="12.75" x14ac:dyDescent="0.2">
      <c r="A114" s="11" t="s">
        <v>113</v>
      </c>
      <c r="B114" s="251" t="s">
        <v>74</v>
      </c>
      <c r="C114" s="8" t="s">
        <v>158</v>
      </c>
      <c r="D114" s="8" t="s">
        <v>241</v>
      </c>
      <c r="E114" s="251" t="s">
        <v>114</v>
      </c>
      <c r="F114" s="283">
        <v>20.8</v>
      </c>
      <c r="G114" s="283">
        <v>20.8</v>
      </c>
    </row>
    <row r="115" spans="1:7" s="311" customFormat="1" ht="12.75" x14ac:dyDescent="0.2">
      <c r="A115" s="28" t="s">
        <v>115</v>
      </c>
      <c r="B115" s="251" t="s">
        <v>74</v>
      </c>
      <c r="C115" s="8" t="s">
        <v>158</v>
      </c>
      <c r="D115" s="8" t="s">
        <v>241</v>
      </c>
      <c r="E115" s="251">
        <v>851</v>
      </c>
      <c r="F115" s="283">
        <v>0</v>
      </c>
      <c r="G115" s="283">
        <v>0</v>
      </c>
    </row>
    <row r="116" spans="1:7" s="311" customFormat="1" ht="12.75" x14ac:dyDescent="0.2">
      <c r="A116" s="11" t="s">
        <v>172</v>
      </c>
      <c r="B116" s="251" t="s">
        <v>74</v>
      </c>
      <c r="C116" s="8" t="s">
        <v>158</v>
      </c>
      <c r="D116" s="8" t="s">
        <v>241</v>
      </c>
      <c r="E116" s="251" t="s">
        <v>192</v>
      </c>
      <c r="F116" s="283">
        <v>1.8</v>
      </c>
      <c r="G116" s="283">
        <v>1.8</v>
      </c>
    </row>
    <row r="117" spans="1:7" s="311" customFormat="1" ht="12.75" x14ac:dyDescent="0.2">
      <c r="A117" s="11" t="s">
        <v>370</v>
      </c>
      <c r="B117" s="251" t="s">
        <v>74</v>
      </c>
      <c r="C117" s="8" t="s">
        <v>158</v>
      </c>
      <c r="D117" s="8" t="s">
        <v>241</v>
      </c>
      <c r="E117" s="251">
        <v>853</v>
      </c>
      <c r="F117" s="283">
        <v>19</v>
      </c>
      <c r="G117" s="283">
        <v>19</v>
      </c>
    </row>
    <row r="118" spans="1:7" s="311" customFormat="1" ht="12.75" x14ac:dyDescent="0.2">
      <c r="A118" s="54" t="s">
        <v>341</v>
      </c>
      <c r="B118" s="280" t="s">
        <v>74</v>
      </c>
      <c r="C118" s="281" t="s">
        <v>158</v>
      </c>
      <c r="D118" s="281" t="s">
        <v>342</v>
      </c>
      <c r="E118" s="280" t="s">
        <v>124</v>
      </c>
      <c r="F118" s="282">
        <v>1494.6489999999999</v>
      </c>
      <c r="G118" s="282">
        <v>1494.6489999999999</v>
      </c>
    </row>
    <row r="119" spans="1:7" s="311" customFormat="1" ht="33.75" x14ac:dyDescent="0.2">
      <c r="A119" s="1" t="s">
        <v>87</v>
      </c>
      <c r="B119" s="251" t="s">
        <v>74</v>
      </c>
      <c r="C119" s="8" t="s">
        <v>158</v>
      </c>
      <c r="D119" s="8" t="s">
        <v>343</v>
      </c>
      <c r="E119" s="251" t="s">
        <v>88</v>
      </c>
      <c r="F119" s="283">
        <v>1234.6489999999999</v>
      </c>
      <c r="G119" s="283">
        <v>1234.6489999999999</v>
      </c>
    </row>
    <row r="120" spans="1:7" s="311" customFormat="1" ht="12.75" x14ac:dyDescent="0.2">
      <c r="A120" s="1" t="s">
        <v>108</v>
      </c>
      <c r="B120" s="251" t="s">
        <v>74</v>
      </c>
      <c r="C120" s="8" t="s">
        <v>158</v>
      </c>
      <c r="D120" s="8" t="s">
        <v>343</v>
      </c>
      <c r="E120" s="251" t="s">
        <v>168</v>
      </c>
      <c r="F120" s="283">
        <v>1234.6489999999999</v>
      </c>
      <c r="G120" s="283">
        <v>1234.6489999999999</v>
      </c>
    </row>
    <row r="121" spans="1:7" s="21" customFormat="1" ht="12.75" x14ac:dyDescent="0.2">
      <c r="A121" s="5" t="s">
        <v>109</v>
      </c>
      <c r="B121" s="251" t="s">
        <v>74</v>
      </c>
      <c r="C121" s="8" t="s">
        <v>158</v>
      </c>
      <c r="D121" s="8" t="s">
        <v>343</v>
      </c>
      <c r="E121" s="251" t="s">
        <v>169</v>
      </c>
      <c r="F121" s="283">
        <v>948.27099999999996</v>
      </c>
      <c r="G121" s="283">
        <v>948.27099999999996</v>
      </c>
    </row>
    <row r="122" spans="1:7" s="21" customFormat="1" ht="33.75" x14ac:dyDescent="0.2">
      <c r="A122" s="5" t="s">
        <v>110</v>
      </c>
      <c r="B122" s="251" t="s">
        <v>74</v>
      </c>
      <c r="C122" s="8" t="s">
        <v>158</v>
      </c>
      <c r="D122" s="8" t="s">
        <v>343</v>
      </c>
      <c r="E122" s="251">
        <v>129</v>
      </c>
      <c r="F122" s="283">
        <v>286.37799999999999</v>
      </c>
      <c r="G122" s="283">
        <v>286.37799999999999</v>
      </c>
    </row>
    <row r="123" spans="1:7" s="21" customFormat="1" ht="33.75" x14ac:dyDescent="0.2">
      <c r="A123" s="1" t="s">
        <v>87</v>
      </c>
      <c r="B123" s="251" t="s">
        <v>74</v>
      </c>
      <c r="C123" s="8" t="s">
        <v>158</v>
      </c>
      <c r="D123" s="8" t="s">
        <v>344</v>
      </c>
      <c r="E123" s="251">
        <v>100</v>
      </c>
      <c r="F123" s="283">
        <v>18.600000000000001</v>
      </c>
      <c r="G123" s="283">
        <v>18.600000000000001</v>
      </c>
    </row>
    <row r="124" spans="1:7" s="311" customFormat="1" ht="12.75" x14ac:dyDescent="0.2">
      <c r="A124" s="1" t="s">
        <v>108</v>
      </c>
      <c r="B124" s="251" t="s">
        <v>74</v>
      </c>
      <c r="C124" s="8" t="s">
        <v>158</v>
      </c>
      <c r="D124" s="8" t="s">
        <v>344</v>
      </c>
      <c r="E124" s="251">
        <v>120</v>
      </c>
      <c r="F124" s="283">
        <v>18.600000000000001</v>
      </c>
      <c r="G124" s="283">
        <v>18.600000000000001</v>
      </c>
    </row>
    <row r="125" spans="1:7" s="311" customFormat="1" ht="22.5" x14ac:dyDescent="0.2">
      <c r="A125" s="5" t="s">
        <v>220</v>
      </c>
      <c r="B125" s="251" t="s">
        <v>74</v>
      </c>
      <c r="C125" s="8" t="s">
        <v>158</v>
      </c>
      <c r="D125" s="8" t="s">
        <v>344</v>
      </c>
      <c r="E125" s="251">
        <v>122</v>
      </c>
      <c r="F125" s="283">
        <v>18.600000000000001</v>
      </c>
      <c r="G125" s="283">
        <v>18.600000000000001</v>
      </c>
    </row>
    <row r="126" spans="1:7" s="311" customFormat="1" ht="12.75" x14ac:dyDescent="0.2">
      <c r="A126" s="1" t="s">
        <v>376</v>
      </c>
      <c r="B126" s="251" t="s">
        <v>74</v>
      </c>
      <c r="C126" s="8" t="s">
        <v>158</v>
      </c>
      <c r="D126" s="8" t="s">
        <v>344</v>
      </c>
      <c r="E126" s="251" t="s">
        <v>96</v>
      </c>
      <c r="F126" s="283">
        <v>236.4</v>
      </c>
      <c r="G126" s="283">
        <v>236.4</v>
      </c>
    </row>
    <row r="127" spans="1:7" s="311" customFormat="1" ht="22.5" x14ac:dyDescent="0.2">
      <c r="A127" s="11" t="s">
        <v>97</v>
      </c>
      <c r="B127" s="251" t="s">
        <v>74</v>
      </c>
      <c r="C127" s="8" t="s">
        <v>158</v>
      </c>
      <c r="D127" s="8" t="s">
        <v>344</v>
      </c>
      <c r="E127" s="251" t="s">
        <v>98</v>
      </c>
      <c r="F127" s="283">
        <v>236.4</v>
      </c>
      <c r="G127" s="283">
        <v>236.4</v>
      </c>
    </row>
    <row r="128" spans="1:7" s="311" customFormat="1" ht="22.5" x14ac:dyDescent="0.2">
      <c r="A128" s="11" t="s">
        <v>111</v>
      </c>
      <c r="B128" s="251" t="s">
        <v>74</v>
      </c>
      <c r="C128" s="8" t="s">
        <v>158</v>
      </c>
      <c r="D128" s="8" t="s">
        <v>344</v>
      </c>
      <c r="E128" s="251">
        <v>242</v>
      </c>
      <c r="F128" s="283">
        <v>156</v>
      </c>
      <c r="G128" s="283">
        <v>156</v>
      </c>
    </row>
    <row r="129" spans="1:7" s="311" customFormat="1" ht="12.75" x14ac:dyDescent="0.2">
      <c r="A129" s="11" t="s">
        <v>393</v>
      </c>
      <c r="B129" s="251" t="s">
        <v>74</v>
      </c>
      <c r="C129" s="8" t="s">
        <v>158</v>
      </c>
      <c r="D129" s="8" t="s">
        <v>344</v>
      </c>
      <c r="E129" s="251" t="s">
        <v>100</v>
      </c>
      <c r="F129" s="283">
        <v>80.400000000000006</v>
      </c>
      <c r="G129" s="283">
        <v>80.400000000000006</v>
      </c>
    </row>
    <row r="130" spans="1:7" s="311" customFormat="1" ht="12.75" hidden="1" x14ac:dyDescent="0.2">
      <c r="A130" s="11" t="s">
        <v>136</v>
      </c>
      <c r="B130" s="251" t="s">
        <v>74</v>
      </c>
      <c r="C130" s="8" t="s">
        <v>158</v>
      </c>
      <c r="D130" s="8" t="s">
        <v>344</v>
      </c>
      <c r="E130" s="251">
        <v>300</v>
      </c>
      <c r="F130" s="283">
        <v>0</v>
      </c>
      <c r="G130" s="283">
        <v>0</v>
      </c>
    </row>
    <row r="131" spans="1:7" s="311" customFormat="1" ht="33.75" hidden="1" x14ac:dyDescent="0.2">
      <c r="A131" s="11" t="s">
        <v>375</v>
      </c>
      <c r="B131" s="251" t="s">
        <v>74</v>
      </c>
      <c r="C131" s="8" t="s">
        <v>158</v>
      </c>
      <c r="D131" s="8" t="s">
        <v>344</v>
      </c>
      <c r="E131" s="251">
        <v>320</v>
      </c>
      <c r="F131" s="283">
        <v>0</v>
      </c>
      <c r="G131" s="283">
        <v>0</v>
      </c>
    </row>
    <row r="132" spans="1:7" s="311" customFormat="1" ht="22.5" hidden="1" x14ac:dyDescent="0.2">
      <c r="A132" s="11" t="s">
        <v>445</v>
      </c>
      <c r="B132" s="251" t="s">
        <v>74</v>
      </c>
      <c r="C132" s="8" t="s">
        <v>158</v>
      </c>
      <c r="D132" s="8" t="s">
        <v>344</v>
      </c>
      <c r="E132" s="251">
        <v>321</v>
      </c>
      <c r="F132" s="283">
        <v>0</v>
      </c>
      <c r="G132" s="283">
        <v>0</v>
      </c>
    </row>
    <row r="133" spans="1:7" s="311" customFormat="1" ht="12.75" x14ac:dyDescent="0.2">
      <c r="A133" s="11" t="s">
        <v>112</v>
      </c>
      <c r="B133" s="251" t="s">
        <v>74</v>
      </c>
      <c r="C133" s="8" t="s">
        <v>158</v>
      </c>
      <c r="D133" s="8" t="s">
        <v>344</v>
      </c>
      <c r="E133" s="251" t="s">
        <v>171</v>
      </c>
      <c r="F133" s="283">
        <v>5</v>
      </c>
      <c r="G133" s="283">
        <v>5</v>
      </c>
    </row>
    <row r="134" spans="1:7" s="311" customFormat="1" ht="12.75" x14ac:dyDescent="0.2">
      <c r="A134" s="11" t="s">
        <v>113</v>
      </c>
      <c r="B134" s="251" t="s">
        <v>74</v>
      </c>
      <c r="C134" s="8" t="s">
        <v>158</v>
      </c>
      <c r="D134" s="8" t="s">
        <v>344</v>
      </c>
      <c r="E134" s="251" t="s">
        <v>114</v>
      </c>
      <c r="F134" s="283">
        <v>5</v>
      </c>
      <c r="G134" s="283">
        <v>5</v>
      </c>
    </row>
    <row r="135" spans="1:7" s="311" customFormat="1" ht="12.75" x14ac:dyDescent="0.2">
      <c r="A135" s="11" t="s">
        <v>172</v>
      </c>
      <c r="B135" s="251" t="s">
        <v>74</v>
      </c>
      <c r="C135" s="8" t="s">
        <v>158</v>
      </c>
      <c r="D135" s="8" t="s">
        <v>344</v>
      </c>
      <c r="E135" s="251">
        <v>852</v>
      </c>
      <c r="F135" s="283">
        <v>0</v>
      </c>
      <c r="G135" s="283">
        <v>0</v>
      </c>
    </row>
    <row r="136" spans="1:7" s="311" customFormat="1" ht="12.75" x14ac:dyDescent="0.2">
      <c r="A136" s="11" t="s">
        <v>370</v>
      </c>
      <c r="B136" s="251" t="s">
        <v>74</v>
      </c>
      <c r="C136" s="8" t="s">
        <v>158</v>
      </c>
      <c r="D136" s="8" t="s">
        <v>344</v>
      </c>
      <c r="E136" s="251">
        <v>853</v>
      </c>
      <c r="F136" s="283">
        <v>5</v>
      </c>
      <c r="G136" s="283">
        <v>5</v>
      </c>
    </row>
    <row r="137" spans="1:7" s="311" customFormat="1" ht="22.5" hidden="1" x14ac:dyDescent="0.2">
      <c r="A137" s="11" t="s">
        <v>675</v>
      </c>
      <c r="B137" s="251" t="s">
        <v>74</v>
      </c>
      <c r="C137" s="8" t="s">
        <v>158</v>
      </c>
      <c r="D137" s="8" t="s">
        <v>671</v>
      </c>
      <c r="E137" s="251"/>
      <c r="F137" s="283">
        <v>0</v>
      </c>
      <c r="G137" s="283">
        <v>0</v>
      </c>
    </row>
    <row r="138" spans="1:7" s="311" customFormat="1" ht="33.75" hidden="1" x14ac:dyDescent="0.2">
      <c r="A138" s="1" t="s">
        <v>87</v>
      </c>
      <c r="B138" s="251" t="s">
        <v>74</v>
      </c>
      <c r="C138" s="8" t="s">
        <v>158</v>
      </c>
      <c r="D138" s="8" t="s">
        <v>671</v>
      </c>
      <c r="E138" s="251" t="s">
        <v>88</v>
      </c>
      <c r="F138" s="283">
        <v>0</v>
      </c>
      <c r="G138" s="283">
        <v>0</v>
      </c>
    </row>
    <row r="139" spans="1:7" s="311" customFormat="1" ht="12.75" hidden="1" x14ac:dyDescent="0.2">
      <c r="A139" s="1" t="s">
        <v>108</v>
      </c>
      <c r="B139" s="251" t="s">
        <v>74</v>
      </c>
      <c r="C139" s="8" t="s">
        <v>158</v>
      </c>
      <c r="D139" s="8" t="s">
        <v>671</v>
      </c>
      <c r="E139" s="251" t="s">
        <v>168</v>
      </c>
      <c r="F139" s="283">
        <v>0</v>
      </c>
      <c r="G139" s="283">
        <v>0</v>
      </c>
    </row>
    <row r="140" spans="1:7" s="311" customFormat="1" ht="12.75" hidden="1" x14ac:dyDescent="0.2">
      <c r="A140" s="5" t="s">
        <v>109</v>
      </c>
      <c r="B140" s="251" t="s">
        <v>74</v>
      </c>
      <c r="C140" s="8" t="s">
        <v>158</v>
      </c>
      <c r="D140" s="8" t="s">
        <v>671</v>
      </c>
      <c r="E140" s="251" t="s">
        <v>169</v>
      </c>
      <c r="F140" s="283">
        <v>0</v>
      </c>
      <c r="G140" s="283">
        <v>0</v>
      </c>
    </row>
    <row r="141" spans="1:7" s="311" customFormat="1" ht="33.75" hidden="1" x14ac:dyDescent="0.2">
      <c r="A141" s="5" t="s">
        <v>110</v>
      </c>
      <c r="B141" s="251" t="s">
        <v>74</v>
      </c>
      <c r="C141" s="8" t="s">
        <v>158</v>
      </c>
      <c r="D141" s="8" t="s">
        <v>671</v>
      </c>
      <c r="E141" s="251">
        <v>129</v>
      </c>
      <c r="F141" s="283">
        <v>0</v>
      </c>
      <c r="G141" s="283">
        <v>0</v>
      </c>
    </row>
    <row r="142" spans="1:7" s="311" customFormat="1" ht="12.75" hidden="1" x14ac:dyDescent="0.2">
      <c r="A142" s="38" t="s">
        <v>600</v>
      </c>
      <c r="B142" s="255" t="s">
        <v>74</v>
      </c>
      <c r="C142" s="247" t="s">
        <v>178</v>
      </c>
      <c r="D142" s="247"/>
      <c r="E142" s="271"/>
      <c r="F142" s="278">
        <v>0</v>
      </c>
      <c r="G142" s="278">
        <v>0</v>
      </c>
    </row>
    <row r="143" spans="1:7" s="311" customFormat="1" ht="12.75" hidden="1" x14ac:dyDescent="0.2">
      <c r="A143" s="11" t="s">
        <v>601</v>
      </c>
      <c r="B143" s="251" t="s">
        <v>74</v>
      </c>
      <c r="C143" s="8" t="s">
        <v>178</v>
      </c>
      <c r="D143" s="8" t="s">
        <v>602</v>
      </c>
      <c r="E143" s="270"/>
      <c r="F143" s="283">
        <v>0</v>
      </c>
      <c r="G143" s="283">
        <v>0</v>
      </c>
    </row>
    <row r="144" spans="1:7" s="311" customFormat="1" ht="12.75" hidden="1" x14ac:dyDescent="0.2">
      <c r="A144" s="1" t="s">
        <v>376</v>
      </c>
      <c r="B144" s="251" t="s">
        <v>74</v>
      </c>
      <c r="C144" s="8" t="s">
        <v>178</v>
      </c>
      <c r="D144" s="8" t="s">
        <v>602</v>
      </c>
      <c r="E144" s="270">
        <v>800</v>
      </c>
      <c r="F144" s="283">
        <v>0</v>
      </c>
      <c r="G144" s="283">
        <v>0</v>
      </c>
    </row>
    <row r="145" spans="1:7" s="311" customFormat="1" ht="22.5" hidden="1" x14ac:dyDescent="0.2">
      <c r="A145" s="1" t="s">
        <v>97</v>
      </c>
      <c r="B145" s="251" t="s">
        <v>74</v>
      </c>
      <c r="C145" s="8" t="s">
        <v>178</v>
      </c>
      <c r="D145" s="8" t="s">
        <v>602</v>
      </c>
      <c r="E145" s="270">
        <v>800</v>
      </c>
      <c r="F145" s="283">
        <v>0</v>
      </c>
      <c r="G145" s="283">
        <v>0</v>
      </c>
    </row>
    <row r="146" spans="1:7" s="311" customFormat="1" ht="12.75" hidden="1" x14ac:dyDescent="0.2">
      <c r="A146" s="1" t="s">
        <v>603</v>
      </c>
      <c r="B146" s="251" t="s">
        <v>74</v>
      </c>
      <c r="C146" s="8" t="s">
        <v>178</v>
      </c>
      <c r="D146" s="8" t="s">
        <v>602</v>
      </c>
      <c r="E146" s="270">
        <v>880</v>
      </c>
      <c r="F146" s="283">
        <v>0</v>
      </c>
      <c r="G146" s="283">
        <v>0</v>
      </c>
    </row>
    <row r="147" spans="1:7" s="311" customFormat="1" ht="12.75" x14ac:dyDescent="0.2">
      <c r="A147" s="38" t="s">
        <v>378</v>
      </c>
      <c r="B147" s="255" t="s">
        <v>74</v>
      </c>
      <c r="C147" s="247" t="s">
        <v>321</v>
      </c>
      <c r="D147" s="247"/>
      <c r="E147" s="255"/>
      <c r="F147" s="278">
        <v>1500</v>
      </c>
      <c r="G147" s="278">
        <v>1500</v>
      </c>
    </row>
    <row r="148" spans="1:7" s="311" customFormat="1" ht="12.75" x14ac:dyDescent="0.2">
      <c r="A148" s="11" t="s">
        <v>387</v>
      </c>
      <c r="B148" s="251" t="s">
        <v>74</v>
      </c>
      <c r="C148" s="8" t="s">
        <v>321</v>
      </c>
      <c r="D148" s="8" t="s">
        <v>386</v>
      </c>
      <c r="E148" s="251"/>
      <c r="F148" s="283">
        <v>1500</v>
      </c>
      <c r="G148" s="283">
        <v>1500</v>
      </c>
    </row>
    <row r="149" spans="1:7" s="311" customFormat="1" ht="12.75" x14ac:dyDescent="0.2">
      <c r="A149" s="5" t="s">
        <v>406</v>
      </c>
      <c r="B149" s="251" t="s">
        <v>74</v>
      </c>
      <c r="C149" s="8" t="s">
        <v>321</v>
      </c>
      <c r="D149" s="8" t="s">
        <v>386</v>
      </c>
      <c r="E149" s="251">
        <v>800</v>
      </c>
      <c r="F149" s="283">
        <v>1500</v>
      </c>
      <c r="G149" s="283">
        <v>1500</v>
      </c>
    </row>
    <row r="150" spans="1:7" s="311" customFormat="1" ht="22.5" x14ac:dyDescent="0.2">
      <c r="A150" s="1" t="s">
        <v>97</v>
      </c>
      <c r="B150" s="251" t="s">
        <v>74</v>
      </c>
      <c r="C150" s="8" t="s">
        <v>321</v>
      </c>
      <c r="D150" s="8" t="s">
        <v>386</v>
      </c>
      <c r="E150" s="251">
        <v>800</v>
      </c>
      <c r="F150" s="283">
        <v>1500</v>
      </c>
      <c r="G150" s="283">
        <v>1500</v>
      </c>
    </row>
    <row r="151" spans="1:7" s="311" customFormat="1" ht="22.5" x14ac:dyDescent="0.2">
      <c r="A151" s="11" t="s">
        <v>99</v>
      </c>
      <c r="B151" s="251" t="s">
        <v>74</v>
      </c>
      <c r="C151" s="8" t="s">
        <v>321</v>
      </c>
      <c r="D151" s="8" t="s">
        <v>386</v>
      </c>
      <c r="E151" s="251">
        <v>870</v>
      </c>
      <c r="F151" s="283">
        <v>1500</v>
      </c>
      <c r="G151" s="283">
        <v>1500</v>
      </c>
    </row>
    <row r="152" spans="1:7" s="311" customFormat="1" ht="12.75" x14ac:dyDescent="0.2">
      <c r="A152" s="3" t="s">
        <v>242</v>
      </c>
      <c r="B152" s="255" t="s">
        <v>74</v>
      </c>
      <c r="C152" s="247" t="s">
        <v>243</v>
      </c>
      <c r="D152" s="247"/>
      <c r="E152" s="255"/>
      <c r="F152" s="278">
        <v>7365</v>
      </c>
      <c r="G152" s="278">
        <v>7365</v>
      </c>
    </row>
    <row r="153" spans="1:7" s="311" customFormat="1" ht="22.5" x14ac:dyDescent="0.2">
      <c r="A153" s="1" t="s">
        <v>567</v>
      </c>
      <c r="B153" s="251" t="s">
        <v>74</v>
      </c>
      <c r="C153" s="8" t="s">
        <v>243</v>
      </c>
      <c r="D153" s="8" t="s">
        <v>278</v>
      </c>
      <c r="E153" s="251"/>
      <c r="F153" s="283">
        <v>6130</v>
      </c>
      <c r="G153" s="283">
        <v>6130</v>
      </c>
    </row>
    <row r="154" spans="1:7" s="311" customFormat="1" ht="22.5" x14ac:dyDescent="0.2">
      <c r="A154" s="55" t="s">
        <v>519</v>
      </c>
      <c r="B154" s="251" t="s">
        <v>74</v>
      </c>
      <c r="C154" s="8" t="s">
        <v>243</v>
      </c>
      <c r="D154" s="8" t="s">
        <v>518</v>
      </c>
      <c r="E154" s="251"/>
      <c r="F154" s="283">
        <v>2333</v>
      </c>
      <c r="G154" s="283">
        <v>2333</v>
      </c>
    </row>
    <row r="155" spans="1:7" s="311" customFormat="1" ht="33.75" x14ac:dyDescent="0.2">
      <c r="A155" s="1" t="s">
        <v>87</v>
      </c>
      <c r="B155" s="251" t="s">
        <v>74</v>
      </c>
      <c r="C155" s="8" t="s">
        <v>243</v>
      </c>
      <c r="D155" s="8" t="s">
        <v>518</v>
      </c>
      <c r="E155" s="251">
        <v>100</v>
      </c>
      <c r="F155" s="283">
        <v>106</v>
      </c>
      <c r="G155" s="283">
        <v>106</v>
      </c>
    </row>
    <row r="156" spans="1:7" s="311" customFormat="1" ht="12.75" x14ac:dyDescent="0.2">
      <c r="A156" s="1" t="s">
        <v>108</v>
      </c>
      <c r="B156" s="251" t="s">
        <v>74</v>
      </c>
      <c r="C156" s="8" t="s">
        <v>243</v>
      </c>
      <c r="D156" s="8" t="s">
        <v>518</v>
      </c>
      <c r="E156" s="251">
        <v>120</v>
      </c>
      <c r="F156" s="283">
        <v>106</v>
      </c>
      <c r="G156" s="283">
        <v>106</v>
      </c>
    </row>
    <row r="157" spans="1:7" s="311" customFormat="1" ht="22.5" x14ac:dyDescent="0.2">
      <c r="A157" s="5" t="s">
        <v>220</v>
      </c>
      <c r="B157" s="251" t="s">
        <v>74</v>
      </c>
      <c r="C157" s="8" t="s">
        <v>243</v>
      </c>
      <c r="D157" s="8" t="s">
        <v>518</v>
      </c>
      <c r="E157" s="251">
        <v>122</v>
      </c>
      <c r="F157" s="283">
        <v>106</v>
      </c>
      <c r="G157" s="283">
        <v>106</v>
      </c>
    </row>
    <row r="158" spans="1:7" s="311" customFormat="1" ht="12.75" x14ac:dyDescent="0.2">
      <c r="A158" s="1" t="s">
        <v>376</v>
      </c>
      <c r="B158" s="251" t="s">
        <v>74</v>
      </c>
      <c r="C158" s="8" t="s">
        <v>243</v>
      </c>
      <c r="D158" s="8" t="s">
        <v>518</v>
      </c>
      <c r="E158" s="251">
        <v>200</v>
      </c>
      <c r="F158" s="283">
        <v>2227</v>
      </c>
      <c r="G158" s="283">
        <v>2227</v>
      </c>
    </row>
    <row r="159" spans="1:7" s="311" customFormat="1" ht="22.5" x14ac:dyDescent="0.2">
      <c r="A159" s="1" t="s">
        <v>97</v>
      </c>
      <c r="B159" s="251" t="s">
        <v>74</v>
      </c>
      <c r="C159" s="8" t="s">
        <v>243</v>
      </c>
      <c r="D159" s="8" t="s">
        <v>518</v>
      </c>
      <c r="E159" s="251">
        <v>240</v>
      </c>
      <c r="F159" s="283">
        <v>2227</v>
      </c>
      <c r="G159" s="283">
        <v>2227</v>
      </c>
    </row>
    <row r="160" spans="1:7" s="311" customFormat="1" ht="12.75" x14ac:dyDescent="0.2">
      <c r="A160" s="11" t="s">
        <v>393</v>
      </c>
      <c r="B160" s="251" t="s">
        <v>74</v>
      </c>
      <c r="C160" s="8" t="s">
        <v>243</v>
      </c>
      <c r="D160" s="8" t="s">
        <v>518</v>
      </c>
      <c r="E160" s="251">
        <v>244</v>
      </c>
      <c r="F160" s="283">
        <v>2227</v>
      </c>
      <c r="G160" s="283">
        <v>2227</v>
      </c>
    </row>
    <row r="161" spans="1:7" s="311" customFormat="1" ht="33.75" x14ac:dyDescent="0.2">
      <c r="A161" s="55" t="s">
        <v>521</v>
      </c>
      <c r="B161" s="251" t="s">
        <v>74</v>
      </c>
      <c r="C161" s="8" t="s">
        <v>243</v>
      </c>
      <c r="D161" s="8" t="s">
        <v>520</v>
      </c>
      <c r="E161" s="251"/>
      <c r="F161" s="283">
        <v>50</v>
      </c>
      <c r="G161" s="283">
        <v>50</v>
      </c>
    </row>
    <row r="162" spans="1:7" s="311" customFormat="1" ht="12.75" x14ac:dyDescent="0.2">
      <c r="A162" s="1" t="s">
        <v>376</v>
      </c>
      <c r="B162" s="251" t="s">
        <v>74</v>
      </c>
      <c r="C162" s="8" t="s">
        <v>243</v>
      </c>
      <c r="D162" s="8" t="s">
        <v>520</v>
      </c>
      <c r="E162" s="251" t="s">
        <v>96</v>
      </c>
      <c r="F162" s="283">
        <v>50</v>
      </c>
      <c r="G162" s="283">
        <v>50</v>
      </c>
    </row>
    <row r="163" spans="1:7" s="311" customFormat="1" ht="22.5" x14ac:dyDescent="0.2">
      <c r="A163" s="1" t="s">
        <v>97</v>
      </c>
      <c r="B163" s="251" t="s">
        <v>74</v>
      </c>
      <c r="C163" s="8" t="s">
        <v>243</v>
      </c>
      <c r="D163" s="8" t="s">
        <v>520</v>
      </c>
      <c r="E163" s="251" t="s">
        <v>98</v>
      </c>
      <c r="F163" s="283">
        <v>50</v>
      </c>
      <c r="G163" s="283">
        <v>50</v>
      </c>
    </row>
    <row r="164" spans="1:7" s="311" customFormat="1" ht="12.75" x14ac:dyDescent="0.2">
      <c r="A164" s="11" t="s">
        <v>393</v>
      </c>
      <c r="B164" s="251" t="s">
        <v>74</v>
      </c>
      <c r="C164" s="8" t="s">
        <v>243</v>
      </c>
      <c r="D164" s="8" t="s">
        <v>520</v>
      </c>
      <c r="E164" s="251" t="s">
        <v>100</v>
      </c>
      <c r="F164" s="283">
        <v>50</v>
      </c>
      <c r="G164" s="283">
        <v>50</v>
      </c>
    </row>
    <row r="165" spans="1:7" s="311" customFormat="1" ht="22.5" x14ac:dyDescent="0.2">
      <c r="A165" s="11" t="s">
        <v>452</v>
      </c>
      <c r="B165" s="251" t="s">
        <v>74</v>
      </c>
      <c r="C165" s="8" t="s">
        <v>243</v>
      </c>
      <c r="D165" s="8" t="s">
        <v>451</v>
      </c>
      <c r="E165" s="251"/>
      <c r="F165" s="284">
        <v>3747</v>
      </c>
      <c r="G165" s="284">
        <v>3747</v>
      </c>
    </row>
    <row r="166" spans="1:7" s="311" customFormat="1" ht="12.75" x14ac:dyDescent="0.2">
      <c r="A166" s="1" t="s">
        <v>376</v>
      </c>
      <c r="B166" s="251" t="s">
        <v>74</v>
      </c>
      <c r="C166" s="8" t="s">
        <v>243</v>
      </c>
      <c r="D166" s="8" t="s">
        <v>451</v>
      </c>
      <c r="E166" s="251" t="s">
        <v>96</v>
      </c>
      <c r="F166" s="284">
        <v>3747</v>
      </c>
      <c r="G166" s="284">
        <v>3747</v>
      </c>
    </row>
    <row r="167" spans="1:7" s="311" customFormat="1" ht="22.5" x14ac:dyDescent="0.2">
      <c r="A167" s="1" t="s">
        <v>97</v>
      </c>
      <c r="B167" s="251" t="s">
        <v>74</v>
      </c>
      <c r="C167" s="8" t="s">
        <v>243</v>
      </c>
      <c r="D167" s="8" t="s">
        <v>451</v>
      </c>
      <c r="E167" s="251" t="s">
        <v>98</v>
      </c>
      <c r="F167" s="284">
        <v>3747</v>
      </c>
      <c r="G167" s="284">
        <v>3747</v>
      </c>
    </row>
    <row r="168" spans="1:7" ht="22.5" x14ac:dyDescent="0.2">
      <c r="A168" s="11" t="s">
        <v>111</v>
      </c>
      <c r="B168" s="251" t="s">
        <v>74</v>
      </c>
      <c r="C168" s="8" t="s">
        <v>243</v>
      </c>
      <c r="D168" s="8" t="s">
        <v>451</v>
      </c>
      <c r="E168" s="251">
        <v>242</v>
      </c>
      <c r="F168" s="283">
        <v>390</v>
      </c>
      <c r="G168" s="283">
        <v>390</v>
      </c>
    </row>
    <row r="169" spans="1:7" ht="12" x14ac:dyDescent="0.2">
      <c r="A169" s="11" t="s">
        <v>393</v>
      </c>
      <c r="B169" s="251" t="s">
        <v>74</v>
      </c>
      <c r="C169" s="8" t="s">
        <v>243</v>
      </c>
      <c r="D169" s="8" t="s">
        <v>451</v>
      </c>
      <c r="E169" s="251" t="s">
        <v>100</v>
      </c>
      <c r="F169" s="283">
        <v>3357</v>
      </c>
      <c r="G169" s="283">
        <v>3357</v>
      </c>
    </row>
    <row r="170" spans="1:7" ht="12" x14ac:dyDescent="0.2">
      <c r="A170" s="31" t="s">
        <v>279</v>
      </c>
      <c r="B170" s="251" t="s">
        <v>74</v>
      </c>
      <c r="C170" s="8" t="s">
        <v>243</v>
      </c>
      <c r="D170" s="8" t="s">
        <v>280</v>
      </c>
      <c r="E170" s="251"/>
      <c r="F170" s="283">
        <v>130</v>
      </c>
      <c r="G170" s="283">
        <v>130</v>
      </c>
    </row>
    <row r="171" spans="1:7" s="311" customFormat="1" ht="12.75" x14ac:dyDescent="0.2">
      <c r="A171" s="11" t="s">
        <v>112</v>
      </c>
      <c r="B171" s="251" t="s">
        <v>74</v>
      </c>
      <c r="C171" s="8" t="s">
        <v>243</v>
      </c>
      <c r="D171" s="8" t="s">
        <v>280</v>
      </c>
      <c r="E171" s="251" t="s">
        <v>171</v>
      </c>
      <c r="F171" s="283">
        <v>130</v>
      </c>
      <c r="G171" s="283">
        <v>130</v>
      </c>
    </row>
    <row r="172" spans="1:7" s="311" customFormat="1" ht="12.75" x14ac:dyDescent="0.2">
      <c r="A172" s="11" t="s">
        <v>113</v>
      </c>
      <c r="B172" s="251" t="s">
        <v>74</v>
      </c>
      <c r="C172" s="8" t="s">
        <v>243</v>
      </c>
      <c r="D172" s="8" t="s">
        <v>280</v>
      </c>
      <c r="E172" s="251" t="s">
        <v>114</v>
      </c>
      <c r="F172" s="283">
        <v>130</v>
      </c>
      <c r="G172" s="283">
        <v>130</v>
      </c>
    </row>
    <row r="173" spans="1:7" s="311" customFormat="1" ht="12.75" x14ac:dyDescent="0.2">
      <c r="A173" s="11" t="s">
        <v>370</v>
      </c>
      <c r="B173" s="251" t="s">
        <v>74</v>
      </c>
      <c r="C173" s="8" t="s">
        <v>243</v>
      </c>
      <c r="D173" s="8" t="s">
        <v>280</v>
      </c>
      <c r="E173" s="251">
        <v>853</v>
      </c>
      <c r="F173" s="283">
        <v>130</v>
      </c>
      <c r="G173" s="283">
        <v>130</v>
      </c>
    </row>
    <row r="174" spans="1:7" s="311" customFormat="1" ht="22.5" hidden="1" x14ac:dyDescent="0.2">
      <c r="A174" s="5" t="s">
        <v>56</v>
      </c>
      <c r="B174" s="251" t="s">
        <v>74</v>
      </c>
      <c r="C174" s="8" t="s">
        <v>243</v>
      </c>
      <c r="D174" s="8" t="s">
        <v>245</v>
      </c>
      <c r="E174" s="251"/>
      <c r="F174" s="283">
        <v>0</v>
      </c>
      <c r="G174" s="283">
        <v>0</v>
      </c>
    </row>
    <row r="175" spans="1:7" s="311" customFormat="1" ht="12.75" hidden="1" x14ac:dyDescent="0.2">
      <c r="A175" s="1" t="s">
        <v>376</v>
      </c>
      <c r="B175" s="251" t="s">
        <v>74</v>
      </c>
      <c r="C175" s="8" t="s">
        <v>243</v>
      </c>
      <c r="D175" s="8" t="s">
        <v>245</v>
      </c>
      <c r="E175" s="251">
        <v>200</v>
      </c>
      <c r="F175" s="283">
        <v>0</v>
      </c>
      <c r="G175" s="283">
        <v>0</v>
      </c>
    </row>
    <row r="176" spans="1:7" s="311" customFormat="1" ht="22.5" hidden="1" x14ac:dyDescent="0.2">
      <c r="A176" s="1" t="s">
        <v>97</v>
      </c>
      <c r="B176" s="251" t="s">
        <v>74</v>
      </c>
      <c r="C176" s="8" t="s">
        <v>243</v>
      </c>
      <c r="D176" s="8" t="s">
        <v>245</v>
      </c>
      <c r="E176" s="251">
        <v>240</v>
      </c>
      <c r="F176" s="283">
        <v>0</v>
      </c>
      <c r="G176" s="283">
        <v>0</v>
      </c>
    </row>
    <row r="177" spans="1:7" s="311" customFormat="1" ht="12.75" hidden="1" x14ac:dyDescent="0.2">
      <c r="A177" s="11" t="s">
        <v>393</v>
      </c>
      <c r="B177" s="251" t="s">
        <v>74</v>
      </c>
      <c r="C177" s="8" t="s">
        <v>243</v>
      </c>
      <c r="D177" s="8" t="s">
        <v>245</v>
      </c>
      <c r="E177" s="251">
        <v>244</v>
      </c>
      <c r="F177" s="283">
        <v>0</v>
      </c>
      <c r="G177" s="283">
        <v>0</v>
      </c>
    </row>
    <row r="178" spans="1:7" ht="12" hidden="1" x14ac:dyDescent="0.2">
      <c r="A178" s="1" t="s">
        <v>246</v>
      </c>
      <c r="B178" s="251" t="s">
        <v>74</v>
      </c>
      <c r="C178" s="8" t="s">
        <v>243</v>
      </c>
      <c r="D178" s="8" t="s">
        <v>245</v>
      </c>
      <c r="E178" s="251">
        <v>500</v>
      </c>
      <c r="F178" s="283">
        <v>0</v>
      </c>
      <c r="G178" s="283">
        <v>0</v>
      </c>
    </row>
    <row r="179" spans="1:7" ht="12" hidden="1" x14ac:dyDescent="0.2">
      <c r="A179" s="1" t="s">
        <v>247</v>
      </c>
      <c r="B179" s="251" t="s">
        <v>74</v>
      </c>
      <c r="C179" s="8" t="s">
        <v>243</v>
      </c>
      <c r="D179" s="8" t="s">
        <v>245</v>
      </c>
      <c r="E179" s="251">
        <v>530</v>
      </c>
      <c r="F179" s="283">
        <v>0</v>
      </c>
      <c r="G179" s="283">
        <v>0</v>
      </c>
    </row>
    <row r="180" spans="1:7" s="311" customFormat="1" ht="33.75" x14ac:dyDescent="0.2">
      <c r="A180" s="56" t="s">
        <v>382</v>
      </c>
      <c r="B180" s="280" t="s">
        <v>74</v>
      </c>
      <c r="C180" s="281" t="s">
        <v>243</v>
      </c>
      <c r="D180" s="281" t="s">
        <v>281</v>
      </c>
      <c r="E180" s="280" t="s">
        <v>124</v>
      </c>
      <c r="F180" s="282">
        <v>1105</v>
      </c>
      <c r="G180" s="282">
        <v>1105</v>
      </c>
    </row>
    <row r="181" spans="1:7" s="311" customFormat="1" ht="33.75" x14ac:dyDescent="0.2">
      <c r="A181" s="1" t="s">
        <v>87</v>
      </c>
      <c r="B181" s="251" t="s">
        <v>74</v>
      </c>
      <c r="C181" s="8" t="s">
        <v>243</v>
      </c>
      <c r="D181" s="8" t="s">
        <v>281</v>
      </c>
      <c r="E181" s="251" t="s">
        <v>88</v>
      </c>
      <c r="F181" s="283">
        <v>840.31099999999992</v>
      </c>
      <c r="G181" s="283">
        <v>840.31099999999992</v>
      </c>
    </row>
    <row r="182" spans="1:7" s="311" customFormat="1" ht="12.75" x14ac:dyDescent="0.2">
      <c r="A182" s="1" t="s">
        <v>108</v>
      </c>
      <c r="B182" s="251" t="s">
        <v>74</v>
      </c>
      <c r="C182" s="8" t="s">
        <v>243</v>
      </c>
      <c r="D182" s="8" t="s">
        <v>281</v>
      </c>
      <c r="E182" s="251" t="s">
        <v>168</v>
      </c>
      <c r="F182" s="283">
        <v>840.31099999999992</v>
      </c>
      <c r="G182" s="283">
        <v>840.31099999999992</v>
      </c>
    </row>
    <row r="183" spans="1:7" ht="12" x14ac:dyDescent="0.2">
      <c r="A183" s="5" t="s">
        <v>109</v>
      </c>
      <c r="B183" s="251" t="s">
        <v>74</v>
      </c>
      <c r="C183" s="8" t="s">
        <v>243</v>
      </c>
      <c r="D183" s="8" t="s">
        <v>281</v>
      </c>
      <c r="E183" s="251" t="s">
        <v>169</v>
      </c>
      <c r="F183" s="283">
        <v>645.4</v>
      </c>
      <c r="G183" s="283">
        <v>645.4</v>
      </c>
    </row>
    <row r="184" spans="1:7" s="311" customFormat="1" ht="33.75" x14ac:dyDescent="0.2">
      <c r="A184" s="5" t="s">
        <v>110</v>
      </c>
      <c r="B184" s="251" t="s">
        <v>74</v>
      </c>
      <c r="C184" s="8" t="s">
        <v>243</v>
      </c>
      <c r="D184" s="8" t="s">
        <v>281</v>
      </c>
      <c r="E184" s="251">
        <v>129</v>
      </c>
      <c r="F184" s="283">
        <v>194.911</v>
      </c>
      <c r="G184" s="283">
        <v>194.911</v>
      </c>
    </row>
    <row r="185" spans="1:7" ht="12" x14ac:dyDescent="0.2">
      <c r="A185" s="1" t="s">
        <v>376</v>
      </c>
      <c r="B185" s="251" t="s">
        <v>74</v>
      </c>
      <c r="C185" s="8" t="s">
        <v>243</v>
      </c>
      <c r="D185" s="8" t="s">
        <v>281</v>
      </c>
      <c r="E185" s="251">
        <v>200</v>
      </c>
      <c r="F185" s="283">
        <v>264.68900000000002</v>
      </c>
      <c r="G185" s="283">
        <v>264.68900000000002</v>
      </c>
    </row>
    <row r="186" spans="1:7" ht="22.5" x14ac:dyDescent="0.2">
      <c r="A186" s="1" t="s">
        <v>97</v>
      </c>
      <c r="B186" s="251" t="s">
        <v>74</v>
      </c>
      <c r="C186" s="8" t="s">
        <v>243</v>
      </c>
      <c r="D186" s="8" t="s">
        <v>281</v>
      </c>
      <c r="E186" s="251" t="s">
        <v>98</v>
      </c>
      <c r="F186" s="283">
        <v>264.68900000000002</v>
      </c>
      <c r="G186" s="283">
        <v>264.68900000000002</v>
      </c>
    </row>
    <row r="187" spans="1:7" s="311" customFormat="1" ht="22.5" x14ac:dyDescent="0.2">
      <c r="A187" s="11" t="s">
        <v>111</v>
      </c>
      <c r="B187" s="251" t="s">
        <v>74</v>
      </c>
      <c r="C187" s="8" t="s">
        <v>243</v>
      </c>
      <c r="D187" s="8" t="s">
        <v>281</v>
      </c>
      <c r="E187" s="251">
        <v>242</v>
      </c>
      <c r="F187" s="283">
        <v>0</v>
      </c>
      <c r="G187" s="283">
        <v>0</v>
      </c>
    </row>
    <row r="188" spans="1:7" s="311" customFormat="1" ht="12.75" x14ac:dyDescent="0.2">
      <c r="A188" s="11" t="s">
        <v>393</v>
      </c>
      <c r="B188" s="251" t="s">
        <v>74</v>
      </c>
      <c r="C188" s="8" t="s">
        <v>243</v>
      </c>
      <c r="D188" s="8" t="s">
        <v>281</v>
      </c>
      <c r="E188" s="251" t="s">
        <v>100</v>
      </c>
      <c r="F188" s="283">
        <v>264.68900000000002</v>
      </c>
      <c r="G188" s="283">
        <v>264.68900000000002</v>
      </c>
    </row>
    <row r="189" spans="1:7" s="311" customFormat="1" ht="12.75" x14ac:dyDescent="0.2">
      <c r="A189" s="3" t="s">
        <v>248</v>
      </c>
      <c r="B189" s="247" t="s">
        <v>189</v>
      </c>
      <c r="C189" s="247"/>
      <c r="D189" s="247"/>
      <c r="E189" s="255"/>
      <c r="F189" s="278">
        <v>4027.7</v>
      </c>
      <c r="G189" s="278">
        <v>5189.8999999999996</v>
      </c>
    </row>
    <row r="190" spans="1:7" s="311" customFormat="1" ht="12.75" x14ac:dyDescent="0.2">
      <c r="A190" s="3" t="s">
        <v>249</v>
      </c>
      <c r="B190" s="247" t="s">
        <v>189</v>
      </c>
      <c r="C190" s="247" t="s">
        <v>128</v>
      </c>
      <c r="D190" s="247"/>
      <c r="E190" s="8"/>
      <c r="F190" s="278">
        <v>4027.7</v>
      </c>
      <c r="G190" s="278">
        <v>5189.8999999999996</v>
      </c>
    </row>
    <row r="191" spans="1:7" ht="12" x14ac:dyDescent="0.2">
      <c r="A191" s="1" t="s">
        <v>101</v>
      </c>
      <c r="B191" s="8" t="s">
        <v>189</v>
      </c>
      <c r="C191" s="8" t="s">
        <v>128</v>
      </c>
      <c r="D191" s="254" t="s">
        <v>244</v>
      </c>
      <c r="E191" s="251"/>
      <c r="F191" s="283">
        <v>4027.7</v>
      </c>
      <c r="G191" s="283">
        <v>5189.8999999999996</v>
      </c>
    </row>
    <row r="192" spans="1:7" ht="45" x14ac:dyDescent="0.2">
      <c r="A192" s="54" t="s">
        <v>282</v>
      </c>
      <c r="B192" s="281" t="s">
        <v>189</v>
      </c>
      <c r="C192" s="281" t="s">
        <v>128</v>
      </c>
      <c r="D192" s="281" t="s">
        <v>250</v>
      </c>
      <c r="E192" s="280"/>
      <c r="F192" s="282">
        <v>1118.7</v>
      </c>
      <c r="G192" s="282">
        <v>1441.4</v>
      </c>
    </row>
    <row r="193" spans="1:7" ht="33.75" x14ac:dyDescent="0.2">
      <c r="A193" s="1" t="s">
        <v>87</v>
      </c>
      <c r="B193" s="8" t="s">
        <v>189</v>
      </c>
      <c r="C193" s="8" t="s">
        <v>128</v>
      </c>
      <c r="D193" s="8" t="s">
        <v>250</v>
      </c>
      <c r="E193" s="251" t="s">
        <v>88</v>
      </c>
      <c r="F193" s="283">
        <v>804.27200000000005</v>
      </c>
      <c r="G193" s="283">
        <v>804.27200000000005</v>
      </c>
    </row>
    <row r="194" spans="1:7" ht="12" x14ac:dyDescent="0.2">
      <c r="A194" s="1" t="s">
        <v>89</v>
      </c>
      <c r="B194" s="8" t="s">
        <v>189</v>
      </c>
      <c r="C194" s="8" t="s">
        <v>128</v>
      </c>
      <c r="D194" s="8" t="s">
        <v>250</v>
      </c>
      <c r="E194" s="251">
        <v>110</v>
      </c>
      <c r="F194" s="283">
        <v>804.27200000000005</v>
      </c>
      <c r="G194" s="283">
        <v>804.27200000000005</v>
      </c>
    </row>
    <row r="195" spans="1:7" ht="12" x14ac:dyDescent="0.2">
      <c r="A195" s="1" t="s">
        <v>90</v>
      </c>
      <c r="B195" s="8" t="s">
        <v>189</v>
      </c>
      <c r="C195" s="8" t="s">
        <v>128</v>
      </c>
      <c r="D195" s="8" t="s">
        <v>250</v>
      </c>
      <c r="E195" s="251">
        <v>111</v>
      </c>
      <c r="F195" s="283">
        <v>617.72</v>
      </c>
      <c r="G195" s="283">
        <v>617.72</v>
      </c>
    </row>
    <row r="196" spans="1:7" ht="22.5" x14ac:dyDescent="0.2">
      <c r="A196" s="5" t="s">
        <v>91</v>
      </c>
      <c r="B196" s="8" t="s">
        <v>189</v>
      </c>
      <c r="C196" s="8" t="s">
        <v>128</v>
      </c>
      <c r="D196" s="8" t="s">
        <v>250</v>
      </c>
      <c r="E196" s="251">
        <v>119</v>
      </c>
      <c r="F196" s="283">
        <v>186.55199999999999</v>
      </c>
      <c r="G196" s="283">
        <v>186.55199999999999</v>
      </c>
    </row>
    <row r="197" spans="1:7" ht="12" x14ac:dyDescent="0.2">
      <c r="A197" s="1" t="s">
        <v>376</v>
      </c>
      <c r="B197" s="8" t="s">
        <v>189</v>
      </c>
      <c r="C197" s="8" t="s">
        <v>128</v>
      </c>
      <c r="D197" s="8" t="s">
        <v>250</v>
      </c>
      <c r="E197" s="251">
        <v>200</v>
      </c>
      <c r="F197" s="283">
        <v>314.428</v>
      </c>
      <c r="G197" s="283">
        <v>637.12800000000004</v>
      </c>
    </row>
    <row r="198" spans="1:7" ht="22.5" x14ac:dyDescent="0.2">
      <c r="A198" s="1" t="s">
        <v>97</v>
      </c>
      <c r="B198" s="8" t="s">
        <v>189</v>
      </c>
      <c r="C198" s="8" t="s">
        <v>128</v>
      </c>
      <c r="D198" s="8" t="s">
        <v>250</v>
      </c>
      <c r="E198" s="251" t="s">
        <v>98</v>
      </c>
      <c r="F198" s="283">
        <v>314.428</v>
      </c>
      <c r="G198" s="283">
        <v>637.12800000000004</v>
      </c>
    </row>
    <row r="199" spans="1:7" ht="12" x14ac:dyDescent="0.2">
      <c r="A199" s="11" t="s">
        <v>393</v>
      </c>
      <c r="B199" s="8" t="s">
        <v>189</v>
      </c>
      <c r="C199" s="8" t="s">
        <v>128</v>
      </c>
      <c r="D199" s="8" t="s">
        <v>250</v>
      </c>
      <c r="E199" s="251" t="s">
        <v>100</v>
      </c>
      <c r="F199" s="283">
        <v>314.428</v>
      </c>
      <c r="G199" s="283">
        <v>637.12800000000004</v>
      </c>
    </row>
    <row r="200" spans="1:7" ht="12" x14ac:dyDescent="0.2">
      <c r="A200" s="1" t="s">
        <v>246</v>
      </c>
      <c r="B200" s="8" t="s">
        <v>189</v>
      </c>
      <c r="C200" s="8" t="s">
        <v>128</v>
      </c>
      <c r="D200" s="8" t="s">
        <v>250</v>
      </c>
      <c r="E200" s="8" t="s">
        <v>251</v>
      </c>
      <c r="F200" s="283">
        <v>2909</v>
      </c>
      <c r="G200" s="283">
        <v>3748.5</v>
      </c>
    </row>
    <row r="201" spans="1:7" ht="12" x14ac:dyDescent="0.2">
      <c r="A201" s="1" t="s">
        <v>247</v>
      </c>
      <c r="B201" s="8" t="s">
        <v>189</v>
      </c>
      <c r="C201" s="8" t="s">
        <v>128</v>
      </c>
      <c r="D201" s="8" t="s">
        <v>250</v>
      </c>
      <c r="E201" s="8" t="s">
        <v>252</v>
      </c>
      <c r="F201" s="283">
        <v>2909</v>
      </c>
      <c r="G201" s="283">
        <v>3748.5</v>
      </c>
    </row>
    <row r="202" spans="1:7" s="44" customFormat="1" ht="21" x14ac:dyDescent="0.2">
      <c r="A202" s="3" t="s">
        <v>283</v>
      </c>
      <c r="B202" s="255" t="s">
        <v>128</v>
      </c>
      <c r="C202" s="247" t="s">
        <v>122</v>
      </c>
      <c r="D202" s="247" t="s">
        <v>123</v>
      </c>
      <c r="E202" s="255" t="s">
        <v>124</v>
      </c>
      <c r="F202" s="278">
        <v>2586.0659999999998</v>
      </c>
      <c r="G202" s="278">
        <v>2586.0659999999998</v>
      </c>
    </row>
    <row r="203" spans="1:7" ht="21" x14ac:dyDescent="0.2">
      <c r="A203" s="3" t="s">
        <v>284</v>
      </c>
      <c r="B203" s="255" t="s">
        <v>128</v>
      </c>
      <c r="C203" s="247" t="s">
        <v>194</v>
      </c>
      <c r="D203" s="247"/>
      <c r="E203" s="255"/>
      <c r="F203" s="278">
        <v>1701.066</v>
      </c>
      <c r="G203" s="278">
        <v>1701.066</v>
      </c>
    </row>
    <row r="204" spans="1:7" ht="12" x14ac:dyDescent="0.2">
      <c r="A204" s="5" t="s">
        <v>285</v>
      </c>
      <c r="B204" s="251" t="s">
        <v>128</v>
      </c>
      <c r="C204" s="8" t="s">
        <v>194</v>
      </c>
      <c r="D204" s="8" t="s">
        <v>286</v>
      </c>
      <c r="E204" s="251"/>
      <c r="F204" s="283">
        <v>1216.066</v>
      </c>
      <c r="G204" s="283">
        <v>1216.066</v>
      </c>
    </row>
    <row r="205" spans="1:7" ht="33.75" x14ac:dyDescent="0.2">
      <c r="A205" s="1" t="s">
        <v>87</v>
      </c>
      <c r="B205" s="251" t="s">
        <v>128</v>
      </c>
      <c r="C205" s="8" t="s">
        <v>194</v>
      </c>
      <c r="D205" s="8" t="s">
        <v>286</v>
      </c>
      <c r="E205" s="251" t="s">
        <v>88</v>
      </c>
      <c r="F205" s="283">
        <v>1127.066</v>
      </c>
      <c r="G205" s="283">
        <v>1127.066</v>
      </c>
    </row>
    <row r="206" spans="1:7" ht="12" x14ac:dyDescent="0.2">
      <c r="A206" s="1" t="s">
        <v>89</v>
      </c>
      <c r="B206" s="251" t="s">
        <v>128</v>
      </c>
      <c r="C206" s="8" t="s">
        <v>194</v>
      </c>
      <c r="D206" s="8" t="s">
        <v>286</v>
      </c>
      <c r="E206" s="251">
        <v>110</v>
      </c>
      <c r="F206" s="283">
        <v>1127.066</v>
      </c>
      <c r="G206" s="283">
        <v>1127.066</v>
      </c>
    </row>
    <row r="207" spans="1:7" ht="12" x14ac:dyDescent="0.2">
      <c r="A207" s="1" t="s">
        <v>90</v>
      </c>
      <c r="B207" s="251" t="s">
        <v>128</v>
      </c>
      <c r="C207" s="8" t="s">
        <v>194</v>
      </c>
      <c r="D207" s="8" t="s">
        <v>286</v>
      </c>
      <c r="E207" s="251">
        <v>111</v>
      </c>
      <c r="F207" s="283">
        <v>865.64200000000005</v>
      </c>
      <c r="G207" s="283">
        <v>865.64200000000005</v>
      </c>
    </row>
    <row r="208" spans="1:7" ht="22.5" x14ac:dyDescent="0.2">
      <c r="A208" s="5" t="s">
        <v>91</v>
      </c>
      <c r="B208" s="251" t="s">
        <v>128</v>
      </c>
      <c r="C208" s="8" t="s">
        <v>194</v>
      </c>
      <c r="D208" s="8" t="s">
        <v>286</v>
      </c>
      <c r="E208" s="251">
        <v>119</v>
      </c>
      <c r="F208" s="283">
        <v>261.42399999999998</v>
      </c>
      <c r="G208" s="283">
        <v>261.42399999999998</v>
      </c>
    </row>
    <row r="209" spans="1:7" ht="12" x14ac:dyDescent="0.2">
      <c r="A209" s="1" t="s">
        <v>376</v>
      </c>
      <c r="B209" s="251" t="s">
        <v>128</v>
      </c>
      <c r="C209" s="8" t="s">
        <v>194</v>
      </c>
      <c r="D209" s="8" t="s">
        <v>286</v>
      </c>
      <c r="E209" s="251">
        <v>200</v>
      </c>
      <c r="F209" s="283">
        <v>89</v>
      </c>
      <c r="G209" s="283">
        <v>89</v>
      </c>
    </row>
    <row r="210" spans="1:7" ht="22.5" x14ac:dyDescent="0.2">
      <c r="A210" s="1" t="s">
        <v>97</v>
      </c>
      <c r="B210" s="251" t="s">
        <v>128</v>
      </c>
      <c r="C210" s="8" t="s">
        <v>194</v>
      </c>
      <c r="D210" s="8" t="s">
        <v>286</v>
      </c>
      <c r="E210" s="251">
        <v>240</v>
      </c>
      <c r="F210" s="283">
        <v>89</v>
      </c>
      <c r="G210" s="283">
        <v>89</v>
      </c>
    </row>
    <row r="211" spans="1:7" ht="22.5" x14ac:dyDescent="0.2">
      <c r="A211" s="11" t="s">
        <v>111</v>
      </c>
      <c r="B211" s="251" t="s">
        <v>128</v>
      </c>
      <c r="C211" s="8" t="s">
        <v>194</v>
      </c>
      <c r="D211" s="8" t="s">
        <v>286</v>
      </c>
      <c r="E211" s="251">
        <v>242</v>
      </c>
      <c r="F211" s="283">
        <v>89</v>
      </c>
      <c r="G211" s="283">
        <v>89</v>
      </c>
    </row>
    <row r="212" spans="1:7" ht="12" hidden="1" x14ac:dyDescent="0.2">
      <c r="A212" s="11" t="s">
        <v>393</v>
      </c>
      <c r="B212" s="251" t="s">
        <v>128</v>
      </c>
      <c r="C212" s="8" t="s">
        <v>194</v>
      </c>
      <c r="D212" s="8" t="s">
        <v>286</v>
      </c>
      <c r="E212" s="251">
        <v>244</v>
      </c>
      <c r="F212" s="283">
        <v>0</v>
      </c>
      <c r="G212" s="283">
        <v>0</v>
      </c>
    </row>
    <row r="213" spans="1:7" ht="12" hidden="1" x14ac:dyDescent="0.2">
      <c r="A213" s="11" t="s">
        <v>387</v>
      </c>
      <c r="B213" s="251" t="s">
        <v>128</v>
      </c>
      <c r="C213" s="8" t="s">
        <v>194</v>
      </c>
      <c r="D213" s="8" t="s">
        <v>386</v>
      </c>
      <c r="E213" s="251"/>
      <c r="F213" s="283">
        <v>0</v>
      </c>
      <c r="G213" s="283">
        <v>0</v>
      </c>
    </row>
    <row r="214" spans="1:7" ht="12" hidden="1" x14ac:dyDescent="0.2">
      <c r="A214" s="11" t="s">
        <v>376</v>
      </c>
      <c r="B214" s="251" t="s">
        <v>128</v>
      </c>
      <c r="C214" s="8" t="s">
        <v>194</v>
      </c>
      <c r="D214" s="8" t="s">
        <v>386</v>
      </c>
      <c r="E214" s="251">
        <v>200</v>
      </c>
      <c r="F214" s="283">
        <v>0</v>
      </c>
      <c r="G214" s="283">
        <v>0</v>
      </c>
    </row>
    <row r="215" spans="1:7" ht="22.5" hidden="1" x14ac:dyDescent="0.2">
      <c r="A215" s="11" t="s">
        <v>97</v>
      </c>
      <c r="B215" s="251" t="s">
        <v>128</v>
      </c>
      <c r="C215" s="8" t="s">
        <v>194</v>
      </c>
      <c r="D215" s="8" t="s">
        <v>386</v>
      </c>
      <c r="E215" s="251">
        <v>240</v>
      </c>
      <c r="F215" s="283">
        <v>0</v>
      </c>
      <c r="G215" s="283">
        <v>0</v>
      </c>
    </row>
    <row r="216" spans="1:7" ht="12" hidden="1" x14ac:dyDescent="0.2">
      <c r="A216" s="11" t="s">
        <v>393</v>
      </c>
      <c r="B216" s="251" t="s">
        <v>128</v>
      </c>
      <c r="C216" s="8" t="s">
        <v>194</v>
      </c>
      <c r="D216" s="8" t="s">
        <v>386</v>
      </c>
      <c r="E216" s="251">
        <v>244</v>
      </c>
      <c r="F216" s="283">
        <v>0</v>
      </c>
      <c r="G216" s="283">
        <v>0</v>
      </c>
    </row>
    <row r="217" spans="1:7" s="311" customFormat="1" ht="31.5" x14ac:dyDescent="0.2">
      <c r="A217" s="37" t="s">
        <v>629</v>
      </c>
      <c r="B217" s="255" t="s">
        <v>128</v>
      </c>
      <c r="C217" s="247" t="s">
        <v>194</v>
      </c>
      <c r="D217" s="247" t="s">
        <v>287</v>
      </c>
      <c r="E217" s="255"/>
      <c r="F217" s="278">
        <v>485</v>
      </c>
      <c r="G217" s="278">
        <v>485</v>
      </c>
    </row>
    <row r="218" spans="1:7" s="311" customFormat="1" ht="22.5" x14ac:dyDescent="0.2">
      <c r="A218" s="5" t="s">
        <v>409</v>
      </c>
      <c r="B218" s="251" t="s">
        <v>128</v>
      </c>
      <c r="C218" s="8" t="s">
        <v>194</v>
      </c>
      <c r="D218" s="8" t="s">
        <v>408</v>
      </c>
      <c r="E218" s="251"/>
      <c r="F218" s="283">
        <v>390</v>
      </c>
      <c r="G218" s="283">
        <v>390</v>
      </c>
    </row>
    <row r="219" spans="1:7" s="311" customFormat="1" ht="12.75" x14ac:dyDescent="0.2">
      <c r="A219" s="1" t="s">
        <v>376</v>
      </c>
      <c r="B219" s="251" t="s">
        <v>128</v>
      </c>
      <c r="C219" s="8" t="s">
        <v>194</v>
      </c>
      <c r="D219" s="8" t="s">
        <v>408</v>
      </c>
      <c r="E219" s="251">
        <v>200</v>
      </c>
      <c r="F219" s="283">
        <v>390</v>
      </c>
      <c r="G219" s="283">
        <v>390</v>
      </c>
    </row>
    <row r="220" spans="1:7" s="311" customFormat="1" ht="22.5" x14ac:dyDescent="0.2">
      <c r="A220" s="1" t="s">
        <v>97</v>
      </c>
      <c r="B220" s="251" t="s">
        <v>128</v>
      </c>
      <c r="C220" s="8" t="s">
        <v>194</v>
      </c>
      <c r="D220" s="8" t="s">
        <v>408</v>
      </c>
      <c r="E220" s="251">
        <v>240</v>
      </c>
      <c r="F220" s="283">
        <v>390</v>
      </c>
      <c r="G220" s="283">
        <v>390</v>
      </c>
    </row>
    <row r="221" spans="1:7" ht="12" x14ac:dyDescent="0.2">
      <c r="A221" s="1"/>
      <c r="B221" s="251" t="s">
        <v>128</v>
      </c>
      <c r="C221" s="8" t="s">
        <v>194</v>
      </c>
      <c r="D221" s="8" t="s">
        <v>408</v>
      </c>
      <c r="E221" s="251">
        <v>242</v>
      </c>
      <c r="F221" s="283">
        <v>0</v>
      </c>
      <c r="G221" s="283">
        <v>0</v>
      </c>
    </row>
    <row r="222" spans="1:7" s="311" customFormat="1" ht="12.75" x14ac:dyDescent="0.2">
      <c r="A222" s="11" t="s">
        <v>393</v>
      </c>
      <c r="B222" s="251" t="s">
        <v>128</v>
      </c>
      <c r="C222" s="8" t="s">
        <v>194</v>
      </c>
      <c r="D222" s="8" t="s">
        <v>408</v>
      </c>
      <c r="E222" s="251">
        <v>244</v>
      </c>
      <c r="F222" s="283">
        <v>390</v>
      </c>
      <c r="G222" s="283">
        <v>390</v>
      </c>
    </row>
    <row r="223" spans="1:7" s="311" customFormat="1" ht="33.75" x14ac:dyDescent="0.2">
      <c r="A223" s="5" t="s">
        <v>288</v>
      </c>
      <c r="B223" s="251" t="s">
        <v>128</v>
      </c>
      <c r="C223" s="8" t="s">
        <v>194</v>
      </c>
      <c r="D223" s="8" t="s">
        <v>289</v>
      </c>
      <c r="E223" s="251"/>
      <c r="F223" s="283">
        <v>85</v>
      </c>
      <c r="G223" s="283">
        <v>85</v>
      </c>
    </row>
    <row r="224" spans="1:7" s="311" customFormat="1" ht="12.75" x14ac:dyDescent="0.2">
      <c r="A224" s="1" t="s">
        <v>376</v>
      </c>
      <c r="B224" s="251" t="s">
        <v>128</v>
      </c>
      <c r="C224" s="8" t="s">
        <v>194</v>
      </c>
      <c r="D224" s="8" t="s">
        <v>289</v>
      </c>
      <c r="E224" s="251">
        <v>200</v>
      </c>
      <c r="F224" s="283">
        <v>85</v>
      </c>
      <c r="G224" s="283">
        <v>85</v>
      </c>
    </row>
    <row r="225" spans="1:7" s="311" customFormat="1" ht="22.5" x14ac:dyDescent="0.2">
      <c r="A225" s="1" t="s">
        <v>97</v>
      </c>
      <c r="B225" s="251" t="s">
        <v>128</v>
      </c>
      <c r="C225" s="8" t="s">
        <v>194</v>
      </c>
      <c r="D225" s="8" t="s">
        <v>289</v>
      </c>
      <c r="E225" s="251">
        <v>240</v>
      </c>
      <c r="F225" s="283">
        <v>85</v>
      </c>
      <c r="G225" s="283">
        <v>85</v>
      </c>
    </row>
    <row r="226" spans="1:7" s="311" customFormat="1" ht="12.75" x14ac:dyDescent="0.2">
      <c r="A226" s="11" t="s">
        <v>393</v>
      </c>
      <c r="B226" s="251" t="s">
        <v>128</v>
      </c>
      <c r="C226" s="8" t="s">
        <v>194</v>
      </c>
      <c r="D226" s="8" t="s">
        <v>289</v>
      </c>
      <c r="E226" s="251">
        <v>244</v>
      </c>
      <c r="F226" s="283">
        <v>85</v>
      </c>
      <c r="G226" s="283">
        <v>85</v>
      </c>
    </row>
    <row r="227" spans="1:7" s="311" customFormat="1" ht="22.5" x14ac:dyDescent="0.2">
      <c r="A227" s="5" t="s">
        <v>441</v>
      </c>
      <c r="B227" s="251" t="s">
        <v>128</v>
      </c>
      <c r="C227" s="8" t="s">
        <v>194</v>
      </c>
      <c r="D227" s="8" t="s">
        <v>410</v>
      </c>
      <c r="E227" s="251"/>
      <c r="F227" s="283">
        <v>10</v>
      </c>
      <c r="G227" s="283">
        <v>10</v>
      </c>
    </row>
    <row r="228" spans="1:7" s="311" customFormat="1" ht="12.75" x14ac:dyDescent="0.2">
      <c r="A228" s="1" t="s">
        <v>376</v>
      </c>
      <c r="B228" s="251" t="s">
        <v>128</v>
      </c>
      <c r="C228" s="8" t="s">
        <v>194</v>
      </c>
      <c r="D228" s="8" t="s">
        <v>410</v>
      </c>
      <c r="E228" s="251">
        <v>200</v>
      </c>
      <c r="F228" s="283">
        <v>10</v>
      </c>
      <c r="G228" s="283">
        <v>10</v>
      </c>
    </row>
    <row r="229" spans="1:7" s="311" customFormat="1" ht="22.5" x14ac:dyDescent="0.2">
      <c r="A229" s="1" t="s">
        <v>97</v>
      </c>
      <c r="B229" s="251" t="s">
        <v>128</v>
      </c>
      <c r="C229" s="8" t="s">
        <v>194</v>
      </c>
      <c r="D229" s="8" t="s">
        <v>410</v>
      </c>
      <c r="E229" s="251">
        <v>240</v>
      </c>
      <c r="F229" s="283">
        <v>10</v>
      </c>
      <c r="G229" s="283">
        <v>10</v>
      </c>
    </row>
    <row r="230" spans="1:7" s="311" customFormat="1" ht="12.75" x14ac:dyDescent="0.2">
      <c r="A230" s="11" t="s">
        <v>393</v>
      </c>
      <c r="B230" s="251" t="s">
        <v>128</v>
      </c>
      <c r="C230" s="8" t="s">
        <v>194</v>
      </c>
      <c r="D230" s="8" t="s">
        <v>410</v>
      </c>
      <c r="E230" s="251">
        <v>244</v>
      </c>
      <c r="F230" s="283">
        <v>10</v>
      </c>
      <c r="G230" s="283">
        <v>10</v>
      </c>
    </row>
    <row r="231" spans="1:7" s="311" customFormat="1" ht="21" x14ac:dyDescent="0.2">
      <c r="A231" s="3" t="s">
        <v>290</v>
      </c>
      <c r="B231" s="255" t="s">
        <v>128</v>
      </c>
      <c r="C231" s="247" t="s">
        <v>254</v>
      </c>
      <c r="D231" s="247" t="s">
        <v>123</v>
      </c>
      <c r="E231" s="255" t="s">
        <v>124</v>
      </c>
      <c r="F231" s="278">
        <v>885</v>
      </c>
      <c r="G231" s="278">
        <v>885</v>
      </c>
    </row>
    <row r="232" spans="1:7" s="20" customFormat="1" ht="31.5" x14ac:dyDescent="0.2">
      <c r="A232" s="3" t="s">
        <v>568</v>
      </c>
      <c r="B232" s="255" t="s">
        <v>128</v>
      </c>
      <c r="C232" s="247" t="s">
        <v>254</v>
      </c>
      <c r="D232" s="247" t="s">
        <v>291</v>
      </c>
      <c r="E232" s="255" t="s">
        <v>124</v>
      </c>
      <c r="F232" s="278">
        <v>885</v>
      </c>
      <c r="G232" s="278">
        <v>885</v>
      </c>
    </row>
    <row r="233" spans="1:7" s="20" customFormat="1" ht="22.5" x14ac:dyDescent="0.2">
      <c r="A233" s="53" t="s">
        <v>292</v>
      </c>
      <c r="B233" s="280" t="s">
        <v>128</v>
      </c>
      <c r="C233" s="280" t="s">
        <v>254</v>
      </c>
      <c r="D233" s="281" t="s">
        <v>293</v>
      </c>
      <c r="E233" s="280" t="s">
        <v>124</v>
      </c>
      <c r="F233" s="282">
        <v>50</v>
      </c>
      <c r="G233" s="282">
        <v>50</v>
      </c>
    </row>
    <row r="234" spans="1:7" s="311" customFormat="1" ht="12.75" x14ac:dyDescent="0.2">
      <c r="A234" s="1" t="s">
        <v>376</v>
      </c>
      <c r="B234" s="251" t="s">
        <v>128</v>
      </c>
      <c r="C234" s="251" t="s">
        <v>254</v>
      </c>
      <c r="D234" s="8" t="s">
        <v>293</v>
      </c>
      <c r="E234" s="251" t="s">
        <v>96</v>
      </c>
      <c r="F234" s="283">
        <v>50</v>
      </c>
      <c r="G234" s="283">
        <v>50</v>
      </c>
    </row>
    <row r="235" spans="1:7" s="311" customFormat="1" ht="22.5" x14ac:dyDescent="0.2">
      <c r="A235" s="1" t="s">
        <v>97</v>
      </c>
      <c r="B235" s="251" t="s">
        <v>128</v>
      </c>
      <c r="C235" s="251" t="s">
        <v>254</v>
      </c>
      <c r="D235" s="8" t="s">
        <v>293</v>
      </c>
      <c r="E235" s="251" t="s">
        <v>98</v>
      </c>
      <c r="F235" s="283">
        <v>50</v>
      </c>
      <c r="G235" s="283">
        <v>50</v>
      </c>
    </row>
    <row r="236" spans="1:7" s="311" customFormat="1" ht="12.75" x14ac:dyDescent="0.2">
      <c r="A236" s="11" t="s">
        <v>393</v>
      </c>
      <c r="B236" s="251" t="s">
        <v>128</v>
      </c>
      <c r="C236" s="251" t="s">
        <v>254</v>
      </c>
      <c r="D236" s="8" t="s">
        <v>293</v>
      </c>
      <c r="E236" s="251" t="s">
        <v>100</v>
      </c>
      <c r="F236" s="283">
        <v>50</v>
      </c>
      <c r="G236" s="283">
        <v>50</v>
      </c>
    </row>
    <row r="237" spans="1:7" s="311" customFormat="1" ht="22.5" x14ac:dyDescent="0.2">
      <c r="A237" s="55" t="s">
        <v>523</v>
      </c>
      <c r="B237" s="280" t="s">
        <v>128</v>
      </c>
      <c r="C237" s="280" t="s">
        <v>254</v>
      </c>
      <c r="D237" s="281" t="s">
        <v>522</v>
      </c>
      <c r="E237" s="280" t="s">
        <v>124</v>
      </c>
      <c r="F237" s="282">
        <v>835</v>
      </c>
      <c r="G237" s="282">
        <v>835</v>
      </c>
    </row>
    <row r="238" spans="1:7" s="311" customFormat="1" ht="12.75" x14ac:dyDescent="0.2">
      <c r="A238" s="1" t="s">
        <v>376</v>
      </c>
      <c r="B238" s="251" t="s">
        <v>128</v>
      </c>
      <c r="C238" s="251" t="s">
        <v>254</v>
      </c>
      <c r="D238" s="281" t="s">
        <v>522</v>
      </c>
      <c r="E238" s="251" t="s">
        <v>96</v>
      </c>
      <c r="F238" s="283">
        <v>775</v>
      </c>
      <c r="G238" s="283">
        <v>775</v>
      </c>
    </row>
    <row r="239" spans="1:7" s="311" customFormat="1" ht="22.5" x14ac:dyDescent="0.2">
      <c r="A239" s="1" t="s">
        <v>97</v>
      </c>
      <c r="B239" s="251" t="s">
        <v>128</v>
      </c>
      <c r="C239" s="251" t="s">
        <v>254</v>
      </c>
      <c r="D239" s="281" t="s">
        <v>522</v>
      </c>
      <c r="E239" s="251" t="s">
        <v>98</v>
      </c>
      <c r="F239" s="283">
        <v>775</v>
      </c>
      <c r="G239" s="283">
        <v>775</v>
      </c>
    </row>
    <row r="240" spans="1:7" s="311" customFormat="1" ht="22.5" x14ac:dyDescent="0.2">
      <c r="A240" s="1" t="s">
        <v>111</v>
      </c>
      <c r="B240" s="251" t="s">
        <v>128</v>
      </c>
      <c r="C240" s="251" t="s">
        <v>254</v>
      </c>
      <c r="D240" s="281" t="s">
        <v>522</v>
      </c>
      <c r="E240" s="251">
        <v>242</v>
      </c>
      <c r="F240" s="283">
        <v>480</v>
      </c>
      <c r="G240" s="283">
        <v>480</v>
      </c>
    </row>
    <row r="241" spans="1:7" s="311" customFormat="1" ht="12.75" x14ac:dyDescent="0.2">
      <c r="A241" s="11" t="s">
        <v>393</v>
      </c>
      <c r="B241" s="251" t="s">
        <v>128</v>
      </c>
      <c r="C241" s="251" t="s">
        <v>254</v>
      </c>
      <c r="D241" s="281" t="s">
        <v>522</v>
      </c>
      <c r="E241" s="251" t="s">
        <v>100</v>
      </c>
      <c r="F241" s="283">
        <v>295</v>
      </c>
      <c r="G241" s="283">
        <v>295</v>
      </c>
    </row>
    <row r="242" spans="1:7" s="311" customFormat="1" ht="12.75" x14ac:dyDescent="0.2">
      <c r="A242" s="1" t="s">
        <v>376</v>
      </c>
      <c r="B242" s="251" t="s">
        <v>128</v>
      </c>
      <c r="C242" s="251" t="s">
        <v>254</v>
      </c>
      <c r="D242" s="281" t="s">
        <v>522</v>
      </c>
      <c r="E242" s="251">
        <v>300</v>
      </c>
      <c r="F242" s="283">
        <v>60</v>
      </c>
      <c r="G242" s="283">
        <v>60</v>
      </c>
    </row>
    <row r="243" spans="1:7" s="311" customFormat="1" ht="12.75" x14ac:dyDescent="0.2">
      <c r="A243" s="11" t="s">
        <v>204</v>
      </c>
      <c r="B243" s="251" t="s">
        <v>128</v>
      </c>
      <c r="C243" s="251" t="s">
        <v>254</v>
      </c>
      <c r="D243" s="281" t="s">
        <v>522</v>
      </c>
      <c r="E243" s="251">
        <v>350</v>
      </c>
      <c r="F243" s="283">
        <v>60</v>
      </c>
      <c r="G243" s="283">
        <v>60</v>
      </c>
    </row>
    <row r="244" spans="1:7" s="311" customFormat="1" ht="12.75" hidden="1" x14ac:dyDescent="0.2">
      <c r="A244" s="11" t="s">
        <v>387</v>
      </c>
      <c r="B244" s="251" t="s">
        <v>128</v>
      </c>
      <c r="C244" s="251" t="s">
        <v>254</v>
      </c>
      <c r="D244" s="8" t="s">
        <v>386</v>
      </c>
      <c r="E244" s="251"/>
      <c r="F244" s="283">
        <v>0</v>
      </c>
      <c r="G244" s="283">
        <v>0</v>
      </c>
    </row>
    <row r="245" spans="1:7" s="311" customFormat="1" ht="12.75" hidden="1" x14ac:dyDescent="0.2">
      <c r="A245" s="1" t="s">
        <v>376</v>
      </c>
      <c r="B245" s="251" t="s">
        <v>128</v>
      </c>
      <c r="C245" s="251" t="s">
        <v>254</v>
      </c>
      <c r="D245" s="8" t="s">
        <v>386</v>
      </c>
      <c r="E245" s="251">
        <v>300</v>
      </c>
      <c r="F245" s="283">
        <v>0</v>
      </c>
      <c r="G245" s="283">
        <v>0</v>
      </c>
    </row>
    <row r="246" spans="1:7" s="311" customFormat="1" ht="22.5" hidden="1" x14ac:dyDescent="0.2">
      <c r="A246" s="1" t="s">
        <v>97</v>
      </c>
      <c r="B246" s="251" t="s">
        <v>128</v>
      </c>
      <c r="C246" s="251" t="s">
        <v>254</v>
      </c>
      <c r="D246" s="8" t="s">
        <v>386</v>
      </c>
      <c r="E246" s="251">
        <v>320</v>
      </c>
      <c r="F246" s="283">
        <v>0</v>
      </c>
      <c r="G246" s="283">
        <v>0</v>
      </c>
    </row>
    <row r="247" spans="1:7" s="311" customFormat="1" ht="12.75" hidden="1" x14ac:dyDescent="0.2">
      <c r="A247" s="11" t="s">
        <v>393</v>
      </c>
      <c r="B247" s="251" t="s">
        <v>128</v>
      </c>
      <c r="C247" s="251" t="s">
        <v>254</v>
      </c>
      <c r="D247" s="8" t="s">
        <v>386</v>
      </c>
      <c r="E247" s="251">
        <v>321</v>
      </c>
      <c r="F247" s="283">
        <v>0</v>
      </c>
      <c r="G247" s="283">
        <v>0</v>
      </c>
    </row>
    <row r="248" spans="1:7" s="311" customFormat="1" ht="12.75" x14ac:dyDescent="0.2">
      <c r="A248" s="3" t="s">
        <v>212</v>
      </c>
      <c r="B248" s="255" t="s">
        <v>104</v>
      </c>
      <c r="C248" s="247" t="s">
        <v>122</v>
      </c>
      <c r="D248" s="247" t="s">
        <v>123</v>
      </c>
      <c r="E248" s="255" t="s">
        <v>124</v>
      </c>
      <c r="F248" s="278">
        <v>27712.779000000002</v>
      </c>
      <c r="G248" s="278">
        <v>28176.779000000002</v>
      </c>
    </row>
    <row r="249" spans="1:7" s="311" customFormat="1" ht="12.75" x14ac:dyDescent="0.2">
      <c r="A249" s="3" t="s">
        <v>213</v>
      </c>
      <c r="B249" s="255" t="s">
        <v>104</v>
      </c>
      <c r="C249" s="247" t="s">
        <v>214</v>
      </c>
      <c r="D249" s="247" t="s">
        <v>123</v>
      </c>
      <c r="E249" s="255" t="s">
        <v>124</v>
      </c>
      <c r="F249" s="278">
        <v>6277.7790000000005</v>
      </c>
      <c r="G249" s="278">
        <v>6277.7790000000005</v>
      </c>
    </row>
    <row r="250" spans="1:7" s="311" customFormat="1" ht="31.5" x14ac:dyDescent="0.2">
      <c r="A250" s="3" t="s">
        <v>480</v>
      </c>
      <c r="B250" s="8" t="s">
        <v>104</v>
      </c>
      <c r="C250" s="8" t="s">
        <v>214</v>
      </c>
      <c r="D250" s="8" t="s">
        <v>504</v>
      </c>
      <c r="E250" s="251"/>
      <c r="F250" s="283">
        <v>444</v>
      </c>
      <c r="G250" s="283">
        <v>444</v>
      </c>
    </row>
    <row r="251" spans="1:7" s="311" customFormat="1" ht="12.75" x14ac:dyDescent="0.2">
      <c r="A251" s="1" t="s">
        <v>376</v>
      </c>
      <c r="B251" s="8" t="s">
        <v>104</v>
      </c>
      <c r="C251" s="8" t="s">
        <v>214</v>
      </c>
      <c r="D251" s="8" t="s">
        <v>504</v>
      </c>
      <c r="E251" s="251" t="s">
        <v>96</v>
      </c>
      <c r="F251" s="283">
        <v>444</v>
      </c>
      <c r="G251" s="283">
        <v>444</v>
      </c>
    </row>
    <row r="252" spans="1:7" s="311" customFormat="1" ht="22.5" x14ac:dyDescent="0.2">
      <c r="A252" s="1" t="s">
        <v>97</v>
      </c>
      <c r="B252" s="8" t="s">
        <v>104</v>
      </c>
      <c r="C252" s="8" t="s">
        <v>214</v>
      </c>
      <c r="D252" s="8" t="s">
        <v>504</v>
      </c>
      <c r="E252" s="251" t="s">
        <v>98</v>
      </c>
      <c r="F252" s="283">
        <v>444</v>
      </c>
      <c r="G252" s="283">
        <v>444</v>
      </c>
    </row>
    <row r="253" spans="1:7" s="311" customFormat="1" ht="12.75" x14ac:dyDescent="0.2">
      <c r="A253" s="11" t="s">
        <v>393</v>
      </c>
      <c r="B253" s="8" t="s">
        <v>104</v>
      </c>
      <c r="C253" s="8" t="s">
        <v>214</v>
      </c>
      <c r="D253" s="8" t="s">
        <v>504</v>
      </c>
      <c r="E253" s="251" t="s">
        <v>100</v>
      </c>
      <c r="F253" s="283">
        <v>444</v>
      </c>
      <c r="G253" s="283">
        <v>444</v>
      </c>
    </row>
    <row r="254" spans="1:7" s="311" customFormat="1" ht="12.75" x14ac:dyDescent="0.2">
      <c r="A254" s="1" t="s">
        <v>507</v>
      </c>
      <c r="B254" s="251" t="s">
        <v>104</v>
      </c>
      <c r="C254" s="8" t="s">
        <v>214</v>
      </c>
      <c r="D254" s="8" t="s">
        <v>216</v>
      </c>
      <c r="E254" s="251" t="s">
        <v>124</v>
      </c>
      <c r="F254" s="283">
        <v>5833.7790000000005</v>
      </c>
      <c r="G254" s="283">
        <v>5833.7790000000005</v>
      </c>
    </row>
    <row r="255" spans="1:7" s="311" customFormat="1" ht="22.5" x14ac:dyDescent="0.2">
      <c r="A255" s="1" t="s">
        <v>217</v>
      </c>
      <c r="B255" s="251" t="s">
        <v>104</v>
      </c>
      <c r="C255" s="8" t="s">
        <v>214</v>
      </c>
      <c r="D255" s="8" t="s">
        <v>218</v>
      </c>
      <c r="E255" s="251" t="s">
        <v>124</v>
      </c>
      <c r="F255" s="283">
        <v>5833.7790000000005</v>
      </c>
      <c r="G255" s="283">
        <v>5833.7790000000005</v>
      </c>
    </row>
    <row r="256" spans="1:7" s="311" customFormat="1" ht="33.75" x14ac:dyDescent="0.2">
      <c r="A256" s="1" t="s">
        <v>87</v>
      </c>
      <c r="B256" s="251" t="s">
        <v>104</v>
      </c>
      <c r="C256" s="8" t="s">
        <v>214</v>
      </c>
      <c r="D256" s="8" t="s">
        <v>219</v>
      </c>
      <c r="E256" s="251" t="s">
        <v>88</v>
      </c>
      <c r="F256" s="283">
        <v>5299</v>
      </c>
      <c r="G256" s="283">
        <v>5299</v>
      </c>
    </row>
    <row r="257" spans="1:7" s="311" customFormat="1" ht="12.75" x14ac:dyDescent="0.2">
      <c r="A257" s="1" t="s">
        <v>108</v>
      </c>
      <c r="B257" s="251" t="s">
        <v>104</v>
      </c>
      <c r="C257" s="8" t="s">
        <v>214</v>
      </c>
      <c r="D257" s="8" t="s">
        <v>219</v>
      </c>
      <c r="E257" s="251" t="s">
        <v>168</v>
      </c>
      <c r="F257" s="283">
        <v>5299</v>
      </c>
      <c r="G257" s="283">
        <v>5299</v>
      </c>
    </row>
    <row r="258" spans="1:7" s="311" customFormat="1" ht="12.75" x14ac:dyDescent="0.2">
      <c r="A258" s="5" t="s">
        <v>109</v>
      </c>
      <c r="B258" s="251" t="s">
        <v>104</v>
      </c>
      <c r="C258" s="8" t="s">
        <v>214</v>
      </c>
      <c r="D258" s="8" t="s">
        <v>219</v>
      </c>
      <c r="E258" s="251">
        <v>121</v>
      </c>
      <c r="F258" s="283">
        <v>4070</v>
      </c>
      <c r="G258" s="283">
        <v>4070</v>
      </c>
    </row>
    <row r="259" spans="1:7" s="311" customFormat="1" ht="33.75" x14ac:dyDescent="0.2">
      <c r="A259" s="5" t="s">
        <v>110</v>
      </c>
      <c r="B259" s="251" t="s">
        <v>104</v>
      </c>
      <c r="C259" s="8" t="s">
        <v>214</v>
      </c>
      <c r="D259" s="8" t="s">
        <v>219</v>
      </c>
      <c r="E259" s="251">
        <v>129</v>
      </c>
      <c r="F259" s="283">
        <v>1229</v>
      </c>
      <c r="G259" s="283">
        <v>1229</v>
      </c>
    </row>
    <row r="260" spans="1:7" s="311" customFormat="1" ht="33.75" x14ac:dyDescent="0.2">
      <c r="A260" s="1" t="s">
        <v>87</v>
      </c>
      <c r="B260" s="251" t="s">
        <v>104</v>
      </c>
      <c r="C260" s="8" t="s">
        <v>214</v>
      </c>
      <c r="D260" s="8" t="s">
        <v>221</v>
      </c>
      <c r="E260" s="251">
        <v>100</v>
      </c>
      <c r="F260" s="283">
        <v>13</v>
      </c>
      <c r="G260" s="283">
        <v>13</v>
      </c>
    </row>
    <row r="261" spans="1:7" s="311" customFormat="1" ht="12.75" x14ac:dyDescent="0.2">
      <c r="A261" s="1" t="s">
        <v>108</v>
      </c>
      <c r="B261" s="251" t="s">
        <v>104</v>
      </c>
      <c r="C261" s="8" t="s">
        <v>214</v>
      </c>
      <c r="D261" s="8" t="s">
        <v>221</v>
      </c>
      <c r="E261" s="251">
        <v>120</v>
      </c>
      <c r="F261" s="283">
        <v>13</v>
      </c>
      <c r="G261" s="283">
        <v>13</v>
      </c>
    </row>
    <row r="262" spans="1:7" s="311" customFormat="1" ht="22.5" x14ac:dyDescent="0.2">
      <c r="A262" s="5" t="s">
        <v>220</v>
      </c>
      <c r="B262" s="251" t="s">
        <v>104</v>
      </c>
      <c r="C262" s="8" t="s">
        <v>214</v>
      </c>
      <c r="D262" s="8" t="s">
        <v>221</v>
      </c>
      <c r="E262" s="251">
        <v>122</v>
      </c>
      <c r="F262" s="283">
        <v>13</v>
      </c>
      <c r="G262" s="283">
        <v>13</v>
      </c>
    </row>
    <row r="263" spans="1:7" s="311" customFormat="1" ht="12.75" x14ac:dyDescent="0.2">
      <c r="A263" s="1" t="s">
        <v>376</v>
      </c>
      <c r="B263" s="251" t="s">
        <v>104</v>
      </c>
      <c r="C263" s="8" t="s">
        <v>214</v>
      </c>
      <c r="D263" s="8" t="s">
        <v>221</v>
      </c>
      <c r="E263" s="251" t="s">
        <v>96</v>
      </c>
      <c r="F263" s="283">
        <v>509</v>
      </c>
      <c r="G263" s="283">
        <v>509</v>
      </c>
    </row>
    <row r="264" spans="1:7" s="311" customFormat="1" ht="22.5" x14ac:dyDescent="0.2">
      <c r="A264" s="1" t="s">
        <v>97</v>
      </c>
      <c r="B264" s="251" t="s">
        <v>104</v>
      </c>
      <c r="C264" s="8" t="s">
        <v>214</v>
      </c>
      <c r="D264" s="8" t="s">
        <v>221</v>
      </c>
      <c r="E264" s="251" t="s">
        <v>98</v>
      </c>
      <c r="F264" s="283">
        <v>509</v>
      </c>
      <c r="G264" s="283">
        <v>509</v>
      </c>
    </row>
    <row r="265" spans="1:7" s="311" customFormat="1" ht="22.5" x14ac:dyDescent="0.2">
      <c r="A265" s="11" t="s">
        <v>111</v>
      </c>
      <c r="B265" s="251" t="s">
        <v>104</v>
      </c>
      <c r="C265" s="8" t="s">
        <v>214</v>
      </c>
      <c r="D265" s="8" t="s">
        <v>221</v>
      </c>
      <c r="E265" s="251">
        <v>242</v>
      </c>
      <c r="F265" s="283">
        <v>79</v>
      </c>
      <c r="G265" s="283">
        <v>79</v>
      </c>
    </row>
    <row r="266" spans="1:7" s="311" customFormat="1" ht="12.75" x14ac:dyDescent="0.2">
      <c r="A266" s="11" t="s">
        <v>393</v>
      </c>
      <c r="B266" s="251" t="s">
        <v>104</v>
      </c>
      <c r="C266" s="8" t="s">
        <v>214</v>
      </c>
      <c r="D266" s="8" t="s">
        <v>221</v>
      </c>
      <c r="E266" s="251" t="s">
        <v>100</v>
      </c>
      <c r="F266" s="283">
        <v>430</v>
      </c>
      <c r="G266" s="283">
        <v>430</v>
      </c>
    </row>
    <row r="267" spans="1:7" s="311" customFormat="1" ht="12.75" x14ac:dyDescent="0.2">
      <c r="A267" s="11" t="s">
        <v>112</v>
      </c>
      <c r="B267" s="251" t="s">
        <v>104</v>
      </c>
      <c r="C267" s="8" t="s">
        <v>214</v>
      </c>
      <c r="D267" s="8" t="s">
        <v>221</v>
      </c>
      <c r="E267" s="251" t="s">
        <v>171</v>
      </c>
      <c r="F267" s="283">
        <v>12.779</v>
      </c>
      <c r="G267" s="283">
        <v>12.779</v>
      </c>
    </row>
    <row r="268" spans="1:7" s="311" customFormat="1" ht="12.75" x14ac:dyDescent="0.2">
      <c r="A268" s="11" t="s">
        <v>478</v>
      </c>
      <c r="B268" s="251" t="s">
        <v>104</v>
      </c>
      <c r="C268" s="8" t="s">
        <v>214</v>
      </c>
      <c r="D268" s="8" t="s">
        <v>221</v>
      </c>
      <c r="E268" s="251">
        <v>830</v>
      </c>
      <c r="F268" s="283">
        <v>0</v>
      </c>
      <c r="G268" s="283">
        <v>0</v>
      </c>
    </row>
    <row r="269" spans="1:7" s="311" customFormat="1" ht="22.5" x14ac:dyDescent="0.2">
      <c r="A269" s="11" t="s">
        <v>479</v>
      </c>
      <c r="B269" s="251" t="s">
        <v>104</v>
      </c>
      <c r="C269" s="8" t="s">
        <v>214</v>
      </c>
      <c r="D269" s="8" t="s">
        <v>221</v>
      </c>
      <c r="E269" s="251">
        <v>831</v>
      </c>
      <c r="F269" s="283">
        <v>0</v>
      </c>
      <c r="G269" s="283">
        <v>0</v>
      </c>
    </row>
    <row r="270" spans="1:7" s="311" customFormat="1" ht="12.75" x14ac:dyDescent="0.2">
      <c r="A270" s="11" t="s">
        <v>113</v>
      </c>
      <c r="B270" s="251" t="s">
        <v>104</v>
      </c>
      <c r="C270" s="8" t="s">
        <v>214</v>
      </c>
      <c r="D270" s="8" t="s">
        <v>221</v>
      </c>
      <c r="E270" s="251" t="s">
        <v>114</v>
      </c>
      <c r="F270" s="283">
        <v>12.779</v>
      </c>
      <c r="G270" s="283">
        <v>12.779</v>
      </c>
    </row>
    <row r="271" spans="1:7" s="311" customFormat="1" ht="12.75" x14ac:dyDescent="0.2">
      <c r="A271" s="28" t="s">
        <v>115</v>
      </c>
      <c r="B271" s="251" t="s">
        <v>104</v>
      </c>
      <c r="C271" s="8" t="s">
        <v>214</v>
      </c>
      <c r="D271" s="8" t="s">
        <v>221</v>
      </c>
      <c r="E271" s="251">
        <v>851</v>
      </c>
      <c r="F271" s="283">
        <v>0</v>
      </c>
      <c r="G271" s="283">
        <v>0</v>
      </c>
    </row>
    <row r="272" spans="1:7" s="311" customFormat="1" ht="12.75" x14ac:dyDescent="0.2">
      <c r="A272" s="11" t="s">
        <v>172</v>
      </c>
      <c r="B272" s="251" t="s">
        <v>104</v>
      </c>
      <c r="C272" s="8" t="s">
        <v>214</v>
      </c>
      <c r="D272" s="8" t="s">
        <v>221</v>
      </c>
      <c r="E272" s="251" t="s">
        <v>192</v>
      </c>
      <c r="F272" s="283">
        <v>4.7789999999999999</v>
      </c>
      <c r="G272" s="283">
        <v>4.7789999999999999</v>
      </c>
    </row>
    <row r="273" spans="1:7" s="311" customFormat="1" ht="12.75" x14ac:dyDescent="0.2">
      <c r="A273" s="11" t="s">
        <v>370</v>
      </c>
      <c r="B273" s="251" t="s">
        <v>104</v>
      </c>
      <c r="C273" s="8" t="s">
        <v>214</v>
      </c>
      <c r="D273" s="8" t="s">
        <v>221</v>
      </c>
      <c r="E273" s="251">
        <v>853</v>
      </c>
      <c r="F273" s="283">
        <v>8</v>
      </c>
      <c r="G273" s="283">
        <v>8</v>
      </c>
    </row>
    <row r="274" spans="1:7" s="311" customFormat="1" ht="33.75" hidden="1" x14ac:dyDescent="0.2">
      <c r="A274" s="5" t="s">
        <v>949</v>
      </c>
      <c r="B274" s="251" t="s">
        <v>104</v>
      </c>
      <c r="C274" s="8" t="s">
        <v>214</v>
      </c>
      <c r="D274" s="8" t="s">
        <v>950</v>
      </c>
      <c r="E274" s="251"/>
      <c r="F274" s="283">
        <v>0</v>
      </c>
      <c r="G274" s="283">
        <v>0</v>
      </c>
    </row>
    <row r="275" spans="1:7" s="311" customFormat="1" ht="33.75" hidden="1" x14ac:dyDescent="0.2">
      <c r="A275" s="1" t="s">
        <v>87</v>
      </c>
      <c r="B275" s="251" t="s">
        <v>104</v>
      </c>
      <c r="C275" s="8" t="s">
        <v>214</v>
      </c>
      <c r="D275" s="8" t="s">
        <v>950</v>
      </c>
      <c r="E275" s="251">
        <v>100</v>
      </c>
      <c r="F275" s="283">
        <v>0</v>
      </c>
      <c r="G275" s="283">
        <v>0</v>
      </c>
    </row>
    <row r="276" spans="1:7" s="311" customFormat="1" ht="12.75" hidden="1" x14ac:dyDescent="0.2">
      <c r="A276" s="1" t="s">
        <v>108</v>
      </c>
      <c r="B276" s="251" t="s">
        <v>104</v>
      </c>
      <c r="C276" s="8" t="s">
        <v>214</v>
      </c>
      <c r="D276" s="8" t="s">
        <v>950</v>
      </c>
      <c r="E276" s="251">
        <v>120</v>
      </c>
      <c r="F276" s="283">
        <v>0</v>
      </c>
      <c r="G276" s="283">
        <v>0</v>
      </c>
    </row>
    <row r="277" spans="1:7" s="311" customFormat="1" ht="12.75" hidden="1" x14ac:dyDescent="0.2">
      <c r="A277" s="5" t="s">
        <v>109</v>
      </c>
      <c r="B277" s="251" t="s">
        <v>104</v>
      </c>
      <c r="C277" s="8" t="s">
        <v>214</v>
      </c>
      <c r="D277" s="8" t="s">
        <v>950</v>
      </c>
      <c r="E277" s="251">
        <v>121</v>
      </c>
      <c r="F277" s="283">
        <v>0</v>
      </c>
      <c r="G277" s="283">
        <v>0</v>
      </c>
    </row>
    <row r="278" spans="1:7" s="311" customFormat="1" ht="33.75" hidden="1" x14ac:dyDescent="0.2">
      <c r="A278" s="5" t="s">
        <v>110</v>
      </c>
      <c r="B278" s="251" t="s">
        <v>104</v>
      </c>
      <c r="C278" s="8" t="s">
        <v>214</v>
      </c>
      <c r="D278" s="8" t="s">
        <v>950</v>
      </c>
      <c r="E278" s="251">
        <v>129</v>
      </c>
      <c r="F278" s="283">
        <v>0</v>
      </c>
      <c r="G278" s="283">
        <v>0</v>
      </c>
    </row>
    <row r="279" spans="1:7" s="311" customFormat="1" ht="21" hidden="1" x14ac:dyDescent="0.2">
      <c r="A279" s="3" t="s">
        <v>825</v>
      </c>
      <c r="B279" s="255" t="s">
        <v>104</v>
      </c>
      <c r="C279" s="247" t="s">
        <v>214</v>
      </c>
      <c r="D279" s="247" t="s">
        <v>304</v>
      </c>
      <c r="E279" s="255"/>
      <c r="F279" s="278">
        <v>0</v>
      </c>
      <c r="G279" s="278">
        <v>0</v>
      </c>
    </row>
    <row r="280" spans="1:7" s="311" customFormat="1" ht="22.5" hidden="1" x14ac:dyDescent="0.2">
      <c r="A280" s="5" t="s">
        <v>614</v>
      </c>
      <c r="B280" s="251" t="s">
        <v>104</v>
      </c>
      <c r="C280" s="8" t="s">
        <v>214</v>
      </c>
      <c r="D280" s="8" t="s">
        <v>826</v>
      </c>
      <c r="E280" s="255"/>
      <c r="F280" s="283">
        <v>0</v>
      </c>
      <c r="G280" s="283">
        <v>0</v>
      </c>
    </row>
    <row r="281" spans="1:7" s="311" customFormat="1" ht="12.75" hidden="1" x14ac:dyDescent="0.2">
      <c r="A281" s="1" t="s">
        <v>376</v>
      </c>
      <c r="B281" s="251" t="s">
        <v>104</v>
      </c>
      <c r="C281" s="8" t="s">
        <v>214</v>
      </c>
      <c r="D281" s="8" t="s">
        <v>826</v>
      </c>
      <c r="E281" s="251">
        <v>200</v>
      </c>
      <c r="F281" s="283">
        <v>0</v>
      </c>
      <c r="G281" s="283">
        <v>0</v>
      </c>
    </row>
    <row r="282" spans="1:7" s="311" customFormat="1" ht="22.5" hidden="1" x14ac:dyDescent="0.2">
      <c r="A282" s="1" t="s">
        <v>97</v>
      </c>
      <c r="B282" s="251" t="s">
        <v>104</v>
      </c>
      <c r="C282" s="8" t="s">
        <v>214</v>
      </c>
      <c r="D282" s="8" t="s">
        <v>826</v>
      </c>
      <c r="E282" s="251">
        <v>240</v>
      </c>
      <c r="F282" s="283">
        <v>0</v>
      </c>
      <c r="G282" s="283">
        <v>0</v>
      </c>
    </row>
    <row r="283" spans="1:7" s="311" customFormat="1" ht="12.75" hidden="1" x14ac:dyDescent="0.2">
      <c r="A283" s="11" t="s">
        <v>393</v>
      </c>
      <c r="B283" s="251" t="s">
        <v>104</v>
      </c>
      <c r="C283" s="8" t="s">
        <v>214</v>
      </c>
      <c r="D283" s="8" t="s">
        <v>826</v>
      </c>
      <c r="E283" s="251">
        <v>244</v>
      </c>
      <c r="F283" s="283">
        <v>0</v>
      </c>
      <c r="G283" s="283">
        <v>0</v>
      </c>
    </row>
    <row r="284" spans="1:7" s="311" customFormat="1" ht="12.75" x14ac:dyDescent="0.2">
      <c r="A284" s="38" t="s">
        <v>295</v>
      </c>
      <c r="B284" s="247" t="s">
        <v>104</v>
      </c>
      <c r="C284" s="247" t="s">
        <v>194</v>
      </c>
      <c r="D284" s="247"/>
      <c r="E284" s="255"/>
      <c r="F284" s="278">
        <v>11418</v>
      </c>
      <c r="G284" s="278">
        <v>11882</v>
      </c>
    </row>
    <row r="285" spans="1:7" s="311" customFormat="1" ht="31.5" x14ac:dyDescent="0.2">
      <c r="A285" s="3" t="s">
        <v>569</v>
      </c>
      <c r="B285" s="247" t="s">
        <v>104</v>
      </c>
      <c r="C285" s="247" t="s">
        <v>194</v>
      </c>
      <c r="D285" s="247" t="s">
        <v>402</v>
      </c>
      <c r="E285" s="255"/>
      <c r="F285" s="278">
        <v>11418</v>
      </c>
      <c r="G285" s="278">
        <v>11882</v>
      </c>
    </row>
    <row r="286" spans="1:7" s="311" customFormat="1" ht="112.5" x14ac:dyDescent="0.2">
      <c r="A286" s="5" t="s">
        <v>296</v>
      </c>
      <c r="B286" s="8" t="s">
        <v>104</v>
      </c>
      <c r="C286" s="8" t="s">
        <v>194</v>
      </c>
      <c r="D286" s="8" t="s">
        <v>524</v>
      </c>
      <c r="E286" s="251"/>
      <c r="F286" s="283">
        <v>2677</v>
      </c>
      <c r="G286" s="283">
        <v>2677</v>
      </c>
    </row>
    <row r="287" spans="1:7" s="311" customFormat="1" ht="12.75" x14ac:dyDescent="0.2">
      <c r="A287" s="1" t="s">
        <v>376</v>
      </c>
      <c r="B287" s="8" t="s">
        <v>104</v>
      </c>
      <c r="C287" s="8" t="s">
        <v>194</v>
      </c>
      <c r="D287" s="8" t="s">
        <v>524</v>
      </c>
      <c r="E287" s="251" t="s">
        <v>96</v>
      </c>
      <c r="F287" s="283">
        <v>2677</v>
      </c>
      <c r="G287" s="283">
        <v>2677</v>
      </c>
    </row>
    <row r="288" spans="1:7" s="311" customFormat="1" ht="22.5" x14ac:dyDescent="0.2">
      <c r="A288" s="1" t="s">
        <v>97</v>
      </c>
      <c r="B288" s="8" t="s">
        <v>104</v>
      </c>
      <c r="C288" s="8" t="s">
        <v>194</v>
      </c>
      <c r="D288" s="8" t="s">
        <v>524</v>
      </c>
      <c r="E288" s="251" t="s">
        <v>98</v>
      </c>
      <c r="F288" s="283">
        <v>2677</v>
      </c>
      <c r="G288" s="283">
        <v>2677</v>
      </c>
    </row>
    <row r="289" spans="1:7" s="311" customFormat="1" ht="12.75" x14ac:dyDescent="0.2">
      <c r="A289" s="11" t="s">
        <v>393</v>
      </c>
      <c r="B289" s="8" t="s">
        <v>104</v>
      </c>
      <c r="C289" s="8" t="s">
        <v>194</v>
      </c>
      <c r="D289" s="8" t="s">
        <v>524</v>
      </c>
      <c r="E289" s="251" t="s">
        <v>100</v>
      </c>
      <c r="F289" s="283">
        <v>2677</v>
      </c>
      <c r="G289" s="283">
        <v>2677</v>
      </c>
    </row>
    <row r="290" spans="1:7" s="311" customFormat="1" ht="112.5" x14ac:dyDescent="0.2">
      <c r="A290" s="5" t="s">
        <v>789</v>
      </c>
      <c r="B290" s="8" t="s">
        <v>104</v>
      </c>
      <c r="C290" s="8" t="s">
        <v>194</v>
      </c>
      <c r="D290" s="8" t="s">
        <v>790</v>
      </c>
      <c r="E290" s="251"/>
      <c r="F290" s="283">
        <v>8741</v>
      </c>
      <c r="G290" s="283">
        <v>9205</v>
      </c>
    </row>
    <row r="291" spans="1:7" s="311" customFormat="1" ht="12.75" x14ac:dyDescent="0.2">
      <c r="A291" s="1" t="s">
        <v>376</v>
      </c>
      <c r="B291" s="8" t="s">
        <v>104</v>
      </c>
      <c r="C291" s="8" t="s">
        <v>194</v>
      </c>
      <c r="D291" s="8" t="s">
        <v>790</v>
      </c>
      <c r="E291" s="251" t="s">
        <v>96</v>
      </c>
      <c r="F291" s="283">
        <v>8741</v>
      </c>
      <c r="G291" s="283">
        <v>9205</v>
      </c>
    </row>
    <row r="292" spans="1:7" s="311" customFormat="1" ht="22.5" x14ac:dyDescent="0.2">
      <c r="A292" s="1" t="s">
        <v>97</v>
      </c>
      <c r="B292" s="8" t="s">
        <v>104</v>
      </c>
      <c r="C292" s="8" t="s">
        <v>194</v>
      </c>
      <c r="D292" s="8" t="s">
        <v>790</v>
      </c>
      <c r="E292" s="251" t="s">
        <v>98</v>
      </c>
      <c r="F292" s="283">
        <v>8741</v>
      </c>
      <c r="G292" s="283">
        <v>9205</v>
      </c>
    </row>
    <row r="293" spans="1:7" s="311" customFormat="1" ht="12.75" x14ac:dyDescent="0.2">
      <c r="A293" s="11" t="s">
        <v>393</v>
      </c>
      <c r="B293" s="8" t="s">
        <v>104</v>
      </c>
      <c r="C293" s="8" t="s">
        <v>194</v>
      </c>
      <c r="D293" s="8" t="s">
        <v>790</v>
      </c>
      <c r="E293" s="251" t="s">
        <v>100</v>
      </c>
      <c r="F293" s="283">
        <v>8741</v>
      </c>
      <c r="G293" s="283">
        <v>9205</v>
      </c>
    </row>
    <row r="294" spans="1:7" s="311" customFormat="1" ht="33.75" hidden="1" x14ac:dyDescent="0.2">
      <c r="A294" s="11" t="s">
        <v>702</v>
      </c>
      <c r="B294" s="8" t="s">
        <v>104</v>
      </c>
      <c r="C294" s="8" t="s">
        <v>194</v>
      </c>
      <c r="D294" s="8" t="s">
        <v>701</v>
      </c>
      <c r="E294" s="251"/>
      <c r="F294" s="283">
        <v>0</v>
      </c>
      <c r="G294" s="283">
        <v>0</v>
      </c>
    </row>
    <row r="295" spans="1:7" s="311" customFormat="1" ht="12.75" hidden="1" x14ac:dyDescent="0.2">
      <c r="A295" s="11" t="s">
        <v>376</v>
      </c>
      <c r="B295" s="8" t="s">
        <v>104</v>
      </c>
      <c r="C295" s="8" t="s">
        <v>194</v>
      </c>
      <c r="D295" s="8" t="s">
        <v>701</v>
      </c>
      <c r="E295" s="251" t="s">
        <v>96</v>
      </c>
      <c r="F295" s="283">
        <v>0</v>
      </c>
      <c r="G295" s="283">
        <v>0</v>
      </c>
    </row>
    <row r="296" spans="1:7" s="311" customFormat="1" ht="22.5" hidden="1" x14ac:dyDescent="0.2">
      <c r="A296" s="11" t="s">
        <v>97</v>
      </c>
      <c r="B296" s="8" t="s">
        <v>104</v>
      </c>
      <c r="C296" s="8" t="s">
        <v>194</v>
      </c>
      <c r="D296" s="8" t="s">
        <v>701</v>
      </c>
      <c r="E296" s="251" t="s">
        <v>98</v>
      </c>
      <c r="F296" s="283">
        <v>0</v>
      </c>
      <c r="G296" s="283">
        <v>0</v>
      </c>
    </row>
    <row r="297" spans="1:7" s="311" customFormat="1" ht="12.75" hidden="1" x14ac:dyDescent="0.2">
      <c r="A297" s="11" t="s">
        <v>393</v>
      </c>
      <c r="B297" s="8" t="s">
        <v>104</v>
      </c>
      <c r="C297" s="8" t="s">
        <v>194</v>
      </c>
      <c r="D297" s="8" t="s">
        <v>701</v>
      </c>
      <c r="E297" s="251" t="s">
        <v>100</v>
      </c>
      <c r="F297" s="283">
        <v>0</v>
      </c>
      <c r="G297" s="283">
        <v>0</v>
      </c>
    </row>
    <row r="298" spans="1:7" s="311" customFormat="1" ht="12.75" x14ac:dyDescent="0.2">
      <c r="A298" s="3" t="s">
        <v>223</v>
      </c>
      <c r="B298" s="247" t="s">
        <v>104</v>
      </c>
      <c r="C298" s="247" t="s">
        <v>224</v>
      </c>
      <c r="D298" s="247"/>
      <c r="E298" s="255"/>
      <c r="F298" s="278">
        <v>10017</v>
      </c>
      <c r="G298" s="278">
        <v>10017</v>
      </c>
    </row>
    <row r="299" spans="1:7" s="311" customFormat="1" ht="31.5" x14ac:dyDescent="0.2">
      <c r="A299" s="3" t="s">
        <v>626</v>
      </c>
      <c r="B299" s="247" t="s">
        <v>104</v>
      </c>
      <c r="C299" s="247" t="s">
        <v>224</v>
      </c>
      <c r="D299" s="247" t="s">
        <v>215</v>
      </c>
      <c r="E299" s="255" t="s">
        <v>124</v>
      </c>
      <c r="F299" s="278">
        <v>2840</v>
      </c>
      <c r="G299" s="278">
        <v>2840</v>
      </c>
    </row>
    <row r="300" spans="1:7" s="311" customFormat="1" ht="12.75" x14ac:dyDescent="0.2">
      <c r="A300" s="1" t="s">
        <v>225</v>
      </c>
      <c r="B300" s="8" t="s">
        <v>104</v>
      </c>
      <c r="C300" s="8" t="s">
        <v>224</v>
      </c>
      <c r="D300" s="8" t="s">
        <v>226</v>
      </c>
      <c r="E300" s="251"/>
      <c r="F300" s="283">
        <v>2140</v>
      </c>
      <c r="G300" s="283">
        <v>2140</v>
      </c>
    </row>
    <row r="301" spans="1:7" s="311" customFormat="1" ht="22.5" x14ac:dyDescent="0.2">
      <c r="A301" s="1" t="s">
        <v>227</v>
      </c>
      <c r="B301" s="8" t="s">
        <v>104</v>
      </c>
      <c r="C301" s="8" t="s">
        <v>224</v>
      </c>
      <c r="D301" s="8" t="s">
        <v>228</v>
      </c>
      <c r="E301" s="251"/>
      <c r="F301" s="283">
        <v>130</v>
      </c>
      <c r="G301" s="283">
        <v>130</v>
      </c>
    </row>
    <row r="302" spans="1:7" s="311" customFormat="1" ht="12.75" x14ac:dyDescent="0.2">
      <c r="A302" s="1" t="s">
        <v>376</v>
      </c>
      <c r="B302" s="8" t="s">
        <v>104</v>
      </c>
      <c r="C302" s="8" t="s">
        <v>224</v>
      </c>
      <c r="D302" s="8" t="s">
        <v>228</v>
      </c>
      <c r="E302" s="251" t="s">
        <v>96</v>
      </c>
      <c r="F302" s="283">
        <v>130</v>
      </c>
      <c r="G302" s="283">
        <v>130</v>
      </c>
    </row>
    <row r="303" spans="1:7" s="311" customFormat="1" ht="22.5" x14ac:dyDescent="0.2">
      <c r="A303" s="1" t="s">
        <v>97</v>
      </c>
      <c r="B303" s="8" t="s">
        <v>104</v>
      </c>
      <c r="C303" s="8" t="s">
        <v>224</v>
      </c>
      <c r="D303" s="8" t="s">
        <v>228</v>
      </c>
      <c r="E303" s="251" t="s">
        <v>98</v>
      </c>
      <c r="F303" s="283">
        <v>130</v>
      </c>
      <c r="G303" s="283">
        <v>130</v>
      </c>
    </row>
    <row r="304" spans="1:7" s="311" customFormat="1" ht="12.75" x14ac:dyDescent="0.2">
      <c r="A304" s="11" t="s">
        <v>393</v>
      </c>
      <c r="B304" s="8" t="s">
        <v>104</v>
      </c>
      <c r="C304" s="8" t="s">
        <v>224</v>
      </c>
      <c r="D304" s="8" t="s">
        <v>228</v>
      </c>
      <c r="E304" s="251" t="s">
        <v>100</v>
      </c>
      <c r="F304" s="283">
        <v>130</v>
      </c>
      <c r="G304" s="283">
        <v>130</v>
      </c>
    </row>
    <row r="305" spans="1:7" s="311" customFormat="1" ht="22.5" x14ac:dyDescent="0.2">
      <c r="A305" s="5" t="s">
        <v>498</v>
      </c>
      <c r="B305" s="8" t="s">
        <v>104</v>
      </c>
      <c r="C305" s="8" t="s">
        <v>224</v>
      </c>
      <c r="D305" s="8" t="s">
        <v>497</v>
      </c>
      <c r="E305" s="251"/>
      <c r="F305" s="283">
        <v>140</v>
      </c>
      <c r="G305" s="283">
        <v>140</v>
      </c>
    </row>
    <row r="306" spans="1:7" s="311" customFormat="1" ht="12.75" x14ac:dyDescent="0.2">
      <c r="A306" s="1" t="s">
        <v>376</v>
      </c>
      <c r="B306" s="8" t="s">
        <v>104</v>
      </c>
      <c r="C306" s="8" t="s">
        <v>224</v>
      </c>
      <c r="D306" s="8" t="s">
        <v>497</v>
      </c>
      <c r="E306" s="251" t="s">
        <v>96</v>
      </c>
      <c r="F306" s="283">
        <v>140</v>
      </c>
      <c r="G306" s="283">
        <v>140</v>
      </c>
    </row>
    <row r="307" spans="1:7" s="311" customFormat="1" ht="22.5" x14ac:dyDescent="0.2">
      <c r="A307" s="1" t="s">
        <v>97</v>
      </c>
      <c r="B307" s="8" t="s">
        <v>104</v>
      </c>
      <c r="C307" s="8" t="s">
        <v>224</v>
      </c>
      <c r="D307" s="8" t="s">
        <v>497</v>
      </c>
      <c r="E307" s="251" t="s">
        <v>98</v>
      </c>
      <c r="F307" s="283">
        <v>140</v>
      </c>
      <c r="G307" s="283">
        <v>140</v>
      </c>
    </row>
    <row r="308" spans="1:7" s="311" customFormat="1" ht="12.75" x14ac:dyDescent="0.2">
      <c r="A308" s="11" t="s">
        <v>393</v>
      </c>
      <c r="B308" s="8" t="s">
        <v>104</v>
      </c>
      <c r="C308" s="8" t="s">
        <v>224</v>
      </c>
      <c r="D308" s="8" t="s">
        <v>497</v>
      </c>
      <c r="E308" s="251" t="s">
        <v>100</v>
      </c>
      <c r="F308" s="283">
        <v>140</v>
      </c>
      <c r="G308" s="283">
        <v>140</v>
      </c>
    </row>
    <row r="309" spans="1:7" s="311" customFormat="1" ht="12.75" x14ac:dyDescent="0.2">
      <c r="A309" s="5" t="s">
        <v>499</v>
      </c>
      <c r="B309" s="8" t="s">
        <v>104</v>
      </c>
      <c r="C309" s="8" t="s">
        <v>224</v>
      </c>
      <c r="D309" s="8" t="s">
        <v>500</v>
      </c>
      <c r="E309" s="251"/>
      <c r="F309" s="283">
        <v>1000</v>
      </c>
      <c r="G309" s="283">
        <v>1000</v>
      </c>
    </row>
    <row r="310" spans="1:7" s="311" customFormat="1" ht="12.75" x14ac:dyDescent="0.2">
      <c r="A310" s="1" t="s">
        <v>112</v>
      </c>
      <c r="B310" s="8" t="s">
        <v>104</v>
      </c>
      <c r="C310" s="8" t="s">
        <v>224</v>
      </c>
      <c r="D310" s="8" t="s">
        <v>500</v>
      </c>
      <c r="E310" s="251">
        <v>800</v>
      </c>
      <c r="F310" s="283">
        <v>1000</v>
      </c>
      <c r="G310" s="283">
        <v>1000</v>
      </c>
    </row>
    <row r="311" spans="1:7" s="311" customFormat="1" ht="33.75" x14ac:dyDescent="0.2">
      <c r="A311" s="11" t="s">
        <v>377</v>
      </c>
      <c r="B311" s="8" t="s">
        <v>104</v>
      </c>
      <c r="C311" s="8" t="s">
        <v>224</v>
      </c>
      <c r="D311" s="8" t="s">
        <v>500</v>
      </c>
      <c r="E311" s="251">
        <v>810</v>
      </c>
      <c r="F311" s="283">
        <v>1000</v>
      </c>
      <c r="G311" s="283">
        <v>1000</v>
      </c>
    </row>
    <row r="312" spans="1:7" s="311" customFormat="1" ht="78.75" x14ac:dyDescent="0.2">
      <c r="A312" s="30" t="s">
        <v>454</v>
      </c>
      <c r="B312" s="8" t="s">
        <v>104</v>
      </c>
      <c r="C312" s="8" t="s">
        <v>224</v>
      </c>
      <c r="D312" s="8" t="s">
        <v>500</v>
      </c>
      <c r="E312" s="251">
        <v>813</v>
      </c>
      <c r="F312" s="283">
        <v>1000</v>
      </c>
      <c r="G312" s="283">
        <v>1000</v>
      </c>
    </row>
    <row r="313" spans="1:7" s="311" customFormat="1" ht="12.75" x14ac:dyDescent="0.2">
      <c r="A313" s="5" t="s">
        <v>501</v>
      </c>
      <c r="B313" s="8" t="s">
        <v>104</v>
      </c>
      <c r="C313" s="8" t="s">
        <v>224</v>
      </c>
      <c r="D313" s="8" t="s">
        <v>229</v>
      </c>
      <c r="E313" s="251"/>
      <c r="F313" s="283">
        <v>800</v>
      </c>
      <c r="G313" s="283">
        <v>800</v>
      </c>
    </row>
    <row r="314" spans="1:7" s="311" customFormat="1" ht="12.75" x14ac:dyDescent="0.2">
      <c r="A314" s="1" t="s">
        <v>376</v>
      </c>
      <c r="B314" s="8" t="s">
        <v>104</v>
      </c>
      <c r="C314" s="8" t="s">
        <v>224</v>
      </c>
      <c r="D314" s="8" t="s">
        <v>229</v>
      </c>
      <c r="E314" s="251" t="s">
        <v>96</v>
      </c>
      <c r="F314" s="283">
        <v>800</v>
      </c>
      <c r="G314" s="283">
        <v>800</v>
      </c>
    </row>
    <row r="315" spans="1:7" s="311" customFormat="1" ht="22.5" x14ac:dyDescent="0.2">
      <c r="A315" s="1" t="s">
        <v>97</v>
      </c>
      <c r="B315" s="8" t="s">
        <v>104</v>
      </c>
      <c r="C315" s="8" t="s">
        <v>224</v>
      </c>
      <c r="D315" s="8" t="s">
        <v>229</v>
      </c>
      <c r="E315" s="251" t="s">
        <v>98</v>
      </c>
      <c r="F315" s="283">
        <v>800</v>
      </c>
      <c r="G315" s="283">
        <v>800</v>
      </c>
    </row>
    <row r="316" spans="1:7" s="311" customFormat="1" ht="12.75" x14ac:dyDescent="0.2">
      <c r="A316" s="11" t="s">
        <v>393</v>
      </c>
      <c r="B316" s="8" t="s">
        <v>104</v>
      </c>
      <c r="C316" s="8" t="s">
        <v>224</v>
      </c>
      <c r="D316" s="8" t="s">
        <v>229</v>
      </c>
      <c r="E316" s="251" t="s">
        <v>100</v>
      </c>
      <c r="F316" s="283">
        <v>800</v>
      </c>
      <c r="G316" s="283">
        <v>800</v>
      </c>
    </row>
    <row r="317" spans="1:7" s="311" customFormat="1" ht="12.75" x14ac:dyDescent="0.2">
      <c r="A317" s="11" t="s">
        <v>136</v>
      </c>
      <c r="B317" s="8" t="s">
        <v>104</v>
      </c>
      <c r="C317" s="8" t="s">
        <v>224</v>
      </c>
      <c r="D317" s="8" t="s">
        <v>229</v>
      </c>
      <c r="E317" s="251">
        <v>300</v>
      </c>
      <c r="F317" s="283">
        <v>0</v>
      </c>
      <c r="G317" s="283">
        <v>0</v>
      </c>
    </row>
    <row r="318" spans="1:7" s="311" customFormat="1" ht="12.75" x14ac:dyDescent="0.2">
      <c r="A318" s="11" t="s">
        <v>204</v>
      </c>
      <c r="B318" s="8" t="s">
        <v>104</v>
      </c>
      <c r="C318" s="8" t="s">
        <v>224</v>
      </c>
      <c r="D318" s="8" t="s">
        <v>229</v>
      </c>
      <c r="E318" s="251">
        <v>350</v>
      </c>
      <c r="F318" s="283">
        <v>0</v>
      </c>
      <c r="G318" s="283">
        <v>0</v>
      </c>
    </row>
    <row r="319" spans="1:7" s="311" customFormat="1" ht="22.5" x14ac:dyDescent="0.2">
      <c r="A319" s="5" t="s">
        <v>502</v>
      </c>
      <c r="B319" s="8" t="s">
        <v>104</v>
      </c>
      <c r="C319" s="8" t="s">
        <v>224</v>
      </c>
      <c r="D319" s="8" t="s">
        <v>230</v>
      </c>
      <c r="E319" s="251"/>
      <c r="F319" s="283">
        <v>70</v>
      </c>
      <c r="G319" s="283">
        <v>70</v>
      </c>
    </row>
    <row r="320" spans="1:7" s="311" customFormat="1" ht="12.75" x14ac:dyDescent="0.2">
      <c r="A320" s="1" t="s">
        <v>376</v>
      </c>
      <c r="B320" s="8" t="s">
        <v>104</v>
      </c>
      <c r="C320" s="8" t="s">
        <v>224</v>
      </c>
      <c r="D320" s="8" t="s">
        <v>230</v>
      </c>
      <c r="E320" s="251" t="s">
        <v>96</v>
      </c>
      <c r="F320" s="283">
        <v>70</v>
      </c>
      <c r="G320" s="283">
        <v>70</v>
      </c>
    </row>
    <row r="321" spans="1:7" s="311" customFormat="1" ht="22.5" x14ac:dyDescent="0.2">
      <c r="A321" s="1" t="s">
        <v>97</v>
      </c>
      <c r="B321" s="8" t="s">
        <v>104</v>
      </c>
      <c r="C321" s="8" t="s">
        <v>224</v>
      </c>
      <c r="D321" s="8" t="s">
        <v>230</v>
      </c>
      <c r="E321" s="251" t="s">
        <v>98</v>
      </c>
      <c r="F321" s="283">
        <v>70</v>
      </c>
      <c r="G321" s="283">
        <v>70</v>
      </c>
    </row>
    <row r="322" spans="1:7" s="311" customFormat="1" ht="12.75" x14ac:dyDescent="0.2">
      <c r="A322" s="11" t="s">
        <v>393</v>
      </c>
      <c r="B322" s="8" t="s">
        <v>104</v>
      </c>
      <c r="C322" s="8" t="s">
        <v>224</v>
      </c>
      <c r="D322" s="8" t="s">
        <v>230</v>
      </c>
      <c r="E322" s="251" t="s">
        <v>100</v>
      </c>
      <c r="F322" s="283">
        <v>70</v>
      </c>
      <c r="G322" s="283">
        <v>70</v>
      </c>
    </row>
    <row r="323" spans="1:7" s="311" customFormat="1" ht="22.5" x14ac:dyDescent="0.2">
      <c r="A323" s="5" t="s">
        <v>969</v>
      </c>
      <c r="B323" s="8" t="s">
        <v>104</v>
      </c>
      <c r="C323" s="8" t="s">
        <v>224</v>
      </c>
      <c r="D323" s="8" t="s">
        <v>226</v>
      </c>
      <c r="E323" s="251"/>
      <c r="F323" s="283">
        <v>700</v>
      </c>
      <c r="G323" s="283">
        <v>700</v>
      </c>
    </row>
    <row r="324" spans="1:7" s="311" customFormat="1" ht="12.75" x14ac:dyDescent="0.2">
      <c r="A324" s="5" t="s">
        <v>503</v>
      </c>
      <c r="B324" s="8" t="s">
        <v>104</v>
      </c>
      <c r="C324" s="8" t="s">
        <v>224</v>
      </c>
      <c r="D324" s="8" t="s">
        <v>968</v>
      </c>
      <c r="E324" s="251"/>
      <c r="F324" s="283">
        <v>500</v>
      </c>
      <c r="G324" s="283">
        <v>500</v>
      </c>
    </row>
    <row r="325" spans="1:7" s="311" customFormat="1" ht="12.75" x14ac:dyDescent="0.2">
      <c r="A325" s="1" t="s">
        <v>376</v>
      </c>
      <c r="B325" s="8" t="s">
        <v>104</v>
      </c>
      <c r="C325" s="8" t="s">
        <v>224</v>
      </c>
      <c r="D325" s="8" t="s">
        <v>968</v>
      </c>
      <c r="E325" s="251" t="s">
        <v>96</v>
      </c>
      <c r="F325" s="283">
        <v>500</v>
      </c>
      <c r="G325" s="283">
        <v>500</v>
      </c>
    </row>
    <row r="326" spans="1:7" s="311" customFormat="1" ht="22.5" x14ac:dyDescent="0.2">
      <c r="A326" s="1" t="s">
        <v>97</v>
      </c>
      <c r="B326" s="8" t="s">
        <v>104</v>
      </c>
      <c r="C326" s="8" t="s">
        <v>224</v>
      </c>
      <c r="D326" s="8" t="s">
        <v>968</v>
      </c>
      <c r="E326" s="251" t="s">
        <v>98</v>
      </c>
      <c r="F326" s="283">
        <v>500</v>
      </c>
      <c r="G326" s="283">
        <v>500</v>
      </c>
    </row>
    <row r="327" spans="1:7" s="311" customFormat="1" ht="12.75" x14ac:dyDescent="0.2">
      <c r="A327" s="11" t="s">
        <v>393</v>
      </c>
      <c r="B327" s="8" t="s">
        <v>104</v>
      </c>
      <c r="C327" s="8" t="s">
        <v>224</v>
      </c>
      <c r="D327" s="8" t="s">
        <v>968</v>
      </c>
      <c r="E327" s="251" t="s">
        <v>100</v>
      </c>
      <c r="F327" s="283">
        <v>500</v>
      </c>
      <c r="G327" s="283">
        <v>500</v>
      </c>
    </row>
    <row r="328" spans="1:7" s="311" customFormat="1" ht="12.75" x14ac:dyDescent="0.2">
      <c r="A328" s="5" t="s">
        <v>506</v>
      </c>
      <c r="B328" s="8" t="s">
        <v>104</v>
      </c>
      <c r="C328" s="8" t="s">
        <v>224</v>
      </c>
      <c r="D328" s="8" t="s">
        <v>505</v>
      </c>
      <c r="E328" s="251"/>
      <c r="F328" s="283">
        <v>200</v>
      </c>
      <c r="G328" s="283">
        <v>200</v>
      </c>
    </row>
    <row r="329" spans="1:7" s="311" customFormat="1" ht="12.75" x14ac:dyDescent="0.2">
      <c r="A329" s="1" t="s">
        <v>376</v>
      </c>
      <c r="B329" s="8" t="s">
        <v>104</v>
      </c>
      <c r="C329" s="8" t="s">
        <v>224</v>
      </c>
      <c r="D329" s="8" t="s">
        <v>505</v>
      </c>
      <c r="E329" s="251" t="s">
        <v>96</v>
      </c>
      <c r="F329" s="283">
        <v>200</v>
      </c>
      <c r="G329" s="283">
        <v>200</v>
      </c>
    </row>
    <row r="330" spans="1:7" s="311" customFormat="1" ht="22.5" x14ac:dyDescent="0.2">
      <c r="A330" s="1" t="s">
        <v>97</v>
      </c>
      <c r="B330" s="8" t="s">
        <v>104</v>
      </c>
      <c r="C330" s="8" t="s">
        <v>224</v>
      </c>
      <c r="D330" s="8" t="s">
        <v>505</v>
      </c>
      <c r="E330" s="251" t="s">
        <v>98</v>
      </c>
      <c r="F330" s="283">
        <v>200</v>
      </c>
      <c r="G330" s="283">
        <v>200</v>
      </c>
    </row>
    <row r="331" spans="1:7" s="311" customFormat="1" ht="12.75" x14ac:dyDescent="0.2">
      <c r="A331" s="11" t="s">
        <v>393</v>
      </c>
      <c r="B331" s="8" t="s">
        <v>104</v>
      </c>
      <c r="C331" s="8" t="s">
        <v>224</v>
      </c>
      <c r="D331" s="8" t="s">
        <v>505</v>
      </c>
      <c r="E331" s="251" t="s">
        <v>100</v>
      </c>
      <c r="F331" s="283">
        <v>200</v>
      </c>
      <c r="G331" s="283">
        <v>200</v>
      </c>
    </row>
    <row r="332" spans="1:7" s="311" customFormat="1" ht="21" x14ac:dyDescent="0.2">
      <c r="A332" s="37" t="s">
        <v>827</v>
      </c>
      <c r="B332" s="247" t="s">
        <v>104</v>
      </c>
      <c r="C332" s="247" t="s">
        <v>224</v>
      </c>
      <c r="D332" s="247" t="s">
        <v>297</v>
      </c>
      <c r="E332" s="255" t="s">
        <v>124</v>
      </c>
      <c r="F332" s="278">
        <v>1500</v>
      </c>
      <c r="G332" s="278">
        <v>1500</v>
      </c>
    </row>
    <row r="333" spans="1:7" s="311" customFormat="1" ht="22.5" x14ac:dyDescent="0.2">
      <c r="A333" s="5" t="s">
        <v>298</v>
      </c>
      <c r="B333" s="8" t="s">
        <v>104</v>
      </c>
      <c r="C333" s="8" t="s">
        <v>224</v>
      </c>
      <c r="D333" s="8" t="s">
        <v>299</v>
      </c>
      <c r="E333" s="251"/>
      <c r="F333" s="283">
        <v>140</v>
      </c>
      <c r="G333" s="283">
        <v>140</v>
      </c>
    </row>
    <row r="334" spans="1:7" s="311" customFormat="1" ht="12.75" x14ac:dyDescent="0.2">
      <c r="A334" s="5" t="s">
        <v>444</v>
      </c>
      <c r="B334" s="8" t="s">
        <v>104</v>
      </c>
      <c r="C334" s="8" t="s">
        <v>224</v>
      </c>
      <c r="D334" s="8" t="s">
        <v>411</v>
      </c>
      <c r="E334" s="251"/>
      <c r="F334" s="283">
        <v>140</v>
      </c>
      <c r="G334" s="283">
        <v>140</v>
      </c>
    </row>
    <row r="335" spans="1:7" s="311" customFormat="1" ht="12.75" x14ac:dyDescent="0.2">
      <c r="A335" s="1" t="s">
        <v>376</v>
      </c>
      <c r="B335" s="8" t="s">
        <v>104</v>
      </c>
      <c r="C335" s="8" t="s">
        <v>224</v>
      </c>
      <c r="D335" s="8" t="s">
        <v>411</v>
      </c>
      <c r="E335" s="251" t="s">
        <v>96</v>
      </c>
      <c r="F335" s="283">
        <v>140</v>
      </c>
      <c r="G335" s="283">
        <v>140</v>
      </c>
    </row>
    <row r="336" spans="1:7" s="311" customFormat="1" ht="22.5" x14ac:dyDescent="0.2">
      <c r="A336" s="1" t="s">
        <v>97</v>
      </c>
      <c r="B336" s="8" t="s">
        <v>104</v>
      </c>
      <c r="C336" s="8" t="s">
        <v>224</v>
      </c>
      <c r="D336" s="8" t="s">
        <v>411</v>
      </c>
      <c r="E336" s="251" t="s">
        <v>98</v>
      </c>
      <c r="F336" s="283">
        <v>140</v>
      </c>
      <c r="G336" s="283">
        <v>140</v>
      </c>
    </row>
    <row r="337" spans="1:7" s="311" customFormat="1" ht="12.75" x14ac:dyDescent="0.2">
      <c r="A337" s="11" t="s">
        <v>393</v>
      </c>
      <c r="B337" s="8" t="s">
        <v>104</v>
      </c>
      <c r="C337" s="8" t="s">
        <v>224</v>
      </c>
      <c r="D337" s="8" t="s">
        <v>411</v>
      </c>
      <c r="E337" s="251" t="s">
        <v>100</v>
      </c>
      <c r="F337" s="283">
        <v>140</v>
      </c>
      <c r="G337" s="283">
        <v>140</v>
      </c>
    </row>
    <row r="338" spans="1:7" s="311" customFormat="1" ht="22.5" x14ac:dyDescent="0.2">
      <c r="A338" s="5" t="s">
        <v>300</v>
      </c>
      <c r="B338" s="8" t="s">
        <v>104</v>
      </c>
      <c r="C338" s="8" t="s">
        <v>224</v>
      </c>
      <c r="D338" s="8" t="s">
        <v>301</v>
      </c>
      <c r="E338" s="251"/>
      <c r="F338" s="283">
        <v>1360</v>
      </c>
      <c r="G338" s="283">
        <v>1360</v>
      </c>
    </row>
    <row r="339" spans="1:7" s="311" customFormat="1" ht="22.5" x14ac:dyDescent="0.2">
      <c r="A339" s="5" t="s">
        <v>541</v>
      </c>
      <c r="B339" s="8" t="s">
        <v>104</v>
      </c>
      <c r="C339" s="8" t="s">
        <v>224</v>
      </c>
      <c r="D339" s="8" t="s">
        <v>540</v>
      </c>
      <c r="E339" s="251"/>
      <c r="F339" s="283">
        <v>150</v>
      </c>
      <c r="G339" s="283">
        <v>150</v>
      </c>
    </row>
    <row r="340" spans="1:7" s="311" customFormat="1" ht="12.75" x14ac:dyDescent="0.2">
      <c r="A340" s="1" t="s">
        <v>376</v>
      </c>
      <c r="B340" s="8" t="s">
        <v>104</v>
      </c>
      <c r="C340" s="8" t="s">
        <v>224</v>
      </c>
      <c r="D340" s="8" t="s">
        <v>540</v>
      </c>
      <c r="E340" s="251" t="s">
        <v>96</v>
      </c>
      <c r="F340" s="283">
        <v>150</v>
      </c>
      <c r="G340" s="283">
        <v>150</v>
      </c>
    </row>
    <row r="341" spans="1:7" s="311" customFormat="1" ht="22.5" x14ac:dyDescent="0.2">
      <c r="A341" s="1" t="s">
        <v>97</v>
      </c>
      <c r="B341" s="8" t="s">
        <v>104</v>
      </c>
      <c r="C341" s="8" t="s">
        <v>224</v>
      </c>
      <c r="D341" s="8" t="s">
        <v>540</v>
      </c>
      <c r="E341" s="251" t="s">
        <v>98</v>
      </c>
      <c r="F341" s="283">
        <v>150</v>
      </c>
      <c r="G341" s="283">
        <v>150</v>
      </c>
    </row>
    <row r="342" spans="1:7" s="311" customFormat="1" ht="12.75" x14ac:dyDescent="0.2">
      <c r="A342" s="11" t="s">
        <v>393</v>
      </c>
      <c r="B342" s="8" t="s">
        <v>104</v>
      </c>
      <c r="C342" s="8" t="s">
        <v>224</v>
      </c>
      <c r="D342" s="8" t="s">
        <v>540</v>
      </c>
      <c r="E342" s="251" t="s">
        <v>100</v>
      </c>
      <c r="F342" s="283">
        <v>150</v>
      </c>
      <c r="G342" s="283">
        <v>150</v>
      </c>
    </row>
    <row r="343" spans="1:7" s="311" customFormat="1" ht="33.75" x14ac:dyDescent="0.2">
      <c r="A343" s="5" t="s">
        <v>302</v>
      </c>
      <c r="B343" s="8" t="s">
        <v>104</v>
      </c>
      <c r="C343" s="8" t="s">
        <v>224</v>
      </c>
      <c r="D343" s="8" t="s">
        <v>303</v>
      </c>
      <c r="E343" s="251"/>
      <c r="F343" s="283">
        <v>1100</v>
      </c>
      <c r="G343" s="283">
        <v>1100</v>
      </c>
    </row>
    <row r="344" spans="1:7" s="311" customFormat="1" ht="12.75" x14ac:dyDescent="0.2">
      <c r="A344" s="5" t="s">
        <v>376</v>
      </c>
      <c r="B344" s="8" t="s">
        <v>104</v>
      </c>
      <c r="C344" s="8" t="s">
        <v>224</v>
      </c>
      <c r="D344" s="8" t="s">
        <v>303</v>
      </c>
      <c r="E344" s="251" t="s">
        <v>96</v>
      </c>
      <c r="F344" s="283">
        <v>0</v>
      </c>
      <c r="G344" s="283">
        <v>0</v>
      </c>
    </row>
    <row r="345" spans="1:7" s="311" customFormat="1" ht="22.5" x14ac:dyDescent="0.2">
      <c r="A345" s="5" t="s">
        <v>97</v>
      </c>
      <c r="B345" s="8" t="s">
        <v>104</v>
      </c>
      <c r="C345" s="8" t="s">
        <v>224</v>
      </c>
      <c r="D345" s="8" t="s">
        <v>303</v>
      </c>
      <c r="E345" s="251" t="s">
        <v>98</v>
      </c>
      <c r="F345" s="283">
        <v>0</v>
      </c>
      <c r="G345" s="283">
        <v>0</v>
      </c>
    </row>
    <row r="346" spans="1:7" s="311" customFormat="1" ht="12.75" x14ac:dyDescent="0.2">
      <c r="A346" s="5" t="s">
        <v>393</v>
      </c>
      <c r="B346" s="8" t="s">
        <v>104</v>
      </c>
      <c r="C346" s="8" t="s">
        <v>224</v>
      </c>
      <c r="D346" s="8" t="s">
        <v>303</v>
      </c>
      <c r="E346" s="251" t="s">
        <v>100</v>
      </c>
      <c r="F346" s="283">
        <v>0</v>
      </c>
      <c r="G346" s="283">
        <v>0</v>
      </c>
    </row>
    <row r="347" spans="1:7" s="311" customFormat="1" ht="12.75" x14ac:dyDescent="0.2">
      <c r="A347" s="5" t="s">
        <v>406</v>
      </c>
      <c r="B347" s="8" t="s">
        <v>104</v>
      </c>
      <c r="C347" s="8" t="s">
        <v>224</v>
      </c>
      <c r="D347" s="8" t="s">
        <v>303</v>
      </c>
      <c r="E347" s="251">
        <v>800</v>
      </c>
      <c r="F347" s="283">
        <v>1100</v>
      </c>
      <c r="G347" s="283">
        <v>1100</v>
      </c>
    </row>
    <row r="348" spans="1:7" s="311" customFormat="1" ht="12.75" x14ac:dyDescent="0.2">
      <c r="A348" s="5" t="s">
        <v>407</v>
      </c>
      <c r="B348" s="8" t="s">
        <v>104</v>
      </c>
      <c r="C348" s="8" t="s">
        <v>224</v>
      </c>
      <c r="D348" s="8" t="s">
        <v>303</v>
      </c>
      <c r="E348" s="251">
        <v>810</v>
      </c>
      <c r="F348" s="283">
        <v>1100</v>
      </c>
      <c r="G348" s="283">
        <v>1100</v>
      </c>
    </row>
    <row r="349" spans="1:7" s="311" customFormat="1" ht="78.75" x14ac:dyDescent="0.2">
      <c r="A349" s="30" t="s">
        <v>454</v>
      </c>
      <c r="B349" s="8" t="s">
        <v>104</v>
      </c>
      <c r="C349" s="8" t="s">
        <v>224</v>
      </c>
      <c r="D349" s="8" t="s">
        <v>303</v>
      </c>
      <c r="E349" s="251">
        <v>813</v>
      </c>
      <c r="F349" s="283">
        <v>1100</v>
      </c>
      <c r="G349" s="283">
        <v>1100</v>
      </c>
    </row>
    <row r="350" spans="1:7" s="311" customFormat="1" ht="22.5" x14ac:dyDescent="0.2">
      <c r="A350" s="5" t="s">
        <v>442</v>
      </c>
      <c r="B350" s="8" t="s">
        <v>104</v>
      </c>
      <c r="C350" s="8" t="s">
        <v>224</v>
      </c>
      <c r="D350" s="8" t="s">
        <v>412</v>
      </c>
      <c r="E350" s="251"/>
      <c r="F350" s="283">
        <v>10</v>
      </c>
      <c r="G350" s="283">
        <v>10</v>
      </c>
    </row>
    <row r="351" spans="1:7" s="311" customFormat="1" ht="12.75" x14ac:dyDescent="0.2">
      <c r="A351" s="1" t="s">
        <v>376</v>
      </c>
      <c r="B351" s="8" t="s">
        <v>104</v>
      </c>
      <c r="C351" s="8" t="s">
        <v>224</v>
      </c>
      <c r="D351" s="8" t="s">
        <v>412</v>
      </c>
      <c r="E351" s="251" t="s">
        <v>96</v>
      </c>
      <c r="F351" s="283">
        <v>10</v>
      </c>
      <c r="G351" s="283">
        <v>10</v>
      </c>
    </row>
    <row r="352" spans="1:7" s="311" customFormat="1" ht="22.5" x14ac:dyDescent="0.2">
      <c r="A352" s="1" t="s">
        <v>97</v>
      </c>
      <c r="B352" s="8" t="s">
        <v>104</v>
      </c>
      <c r="C352" s="8" t="s">
        <v>224</v>
      </c>
      <c r="D352" s="8" t="s">
        <v>412</v>
      </c>
      <c r="E352" s="251" t="s">
        <v>98</v>
      </c>
      <c r="F352" s="283">
        <v>10</v>
      </c>
      <c r="G352" s="283">
        <v>10</v>
      </c>
    </row>
    <row r="353" spans="1:7" s="311" customFormat="1" ht="12.75" x14ac:dyDescent="0.2">
      <c r="A353" s="11" t="s">
        <v>393</v>
      </c>
      <c r="B353" s="8" t="s">
        <v>104</v>
      </c>
      <c r="C353" s="8" t="s">
        <v>224</v>
      </c>
      <c r="D353" s="8" t="s">
        <v>412</v>
      </c>
      <c r="E353" s="251" t="s">
        <v>100</v>
      </c>
      <c r="F353" s="283">
        <v>10</v>
      </c>
      <c r="G353" s="283">
        <v>10</v>
      </c>
    </row>
    <row r="354" spans="1:7" s="311" customFormat="1" ht="22.5" x14ac:dyDescent="0.2">
      <c r="A354" s="5" t="s">
        <v>443</v>
      </c>
      <c r="B354" s="8" t="s">
        <v>104</v>
      </c>
      <c r="C354" s="8" t="s">
        <v>224</v>
      </c>
      <c r="D354" s="8" t="s">
        <v>413</v>
      </c>
      <c r="E354" s="251"/>
      <c r="F354" s="283">
        <v>100</v>
      </c>
      <c r="G354" s="283">
        <v>100</v>
      </c>
    </row>
    <row r="355" spans="1:7" s="311" customFormat="1" ht="12.75" x14ac:dyDescent="0.2">
      <c r="A355" s="1" t="s">
        <v>376</v>
      </c>
      <c r="B355" s="8" t="s">
        <v>104</v>
      </c>
      <c r="C355" s="8" t="s">
        <v>224</v>
      </c>
      <c r="D355" s="8" t="s">
        <v>413</v>
      </c>
      <c r="E355" s="251" t="s">
        <v>96</v>
      </c>
      <c r="F355" s="283">
        <v>100</v>
      </c>
      <c r="G355" s="283">
        <v>100</v>
      </c>
    </row>
    <row r="356" spans="1:7" s="311" customFormat="1" ht="22.5" x14ac:dyDescent="0.2">
      <c r="A356" s="1" t="s">
        <v>97</v>
      </c>
      <c r="B356" s="8" t="s">
        <v>104</v>
      </c>
      <c r="C356" s="8" t="s">
        <v>224</v>
      </c>
      <c r="D356" s="8" t="s">
        <v>413</v>
      </c>
      <c r="E356" s="251" t="s">
        <v>98</v>
      </c>
      <c r="F356" s="283">
        <v>100</v>
      </c>
      <c r="G356" s="283">
        <v>100</v>
      </c>
    </row>
    <row r="357" spans="1:7" s="311" customFormat="1" ht="12.75" x14ac:dyDescent="0.2">
      <c r="A357" s="11" t="s">
        <v>393</v>
      </c>
      <c r="B357" s="8" t="s">
        <v>104</v>
      </c>
      <c r="C357" s="8" t="s">
        <v>224</v>
      </c>
      <c r="D357" s="8" t="s">
        <v>413</v>
      </c>
      <c r="E357" s="251" t="s">
        <v>100</v>
      </c>
      <c r="F357" s="283">
        <v>100</v>
      </c>
      <c r="G357" s="283">
        <v>100</v>
      </c>
    </row>
    <row r="358" spans="1:7" s="311" customFormat="1" ht="12.75" x14ac:dyDescent="0.2">
      <c r="A358" s="37" t="s">
        <v>542</v>
      </c>
      <c r="B358" s="247" t="s">
        <v>104</v>
      </c>
      <c r="C358" s="247" t="s">
        <v>224</v>
      </c>
      <c r="D358" s="247" t="s">
        <v>543</v>
      </c>
      <c r="E358" s="255"/>
      <c r="F358" s="278">
        <v>4102</v>
      </c>
      <c r="G358" s="278">
        <v>4102</v>
      </c>
    </row>
    <row r="359" spans="1:7" s="311" customFormat="1" ht="22.5" x14ac:dyDescent="0.2">
      <c r="A359" s="5" t="s">
        <v>791</v>
      </c>
      <c r="B359" s="8" t="s">
        <v>104</v>
      </c>
      <c r="C359" s="8" t="s">
        <v>224</v>
      </c>
      <c r="D359" s="8" t="s">
        <v>792</v>
      </c>
      <c r="E359" s="251"/>
      <c r="F359" s="283">
        <v>592</v>
      </c>
      <c r="G359" s="283">
        <v>592</v>
      </c>
    </row>
    <row r="360" spans="1:7" s="311" customFormat="1" ht="12.75" x14ac:dyDescent="0.2">
      <c r="A360" s="1" t="s">
        <v>376</v>
      </c>
      <c r="B360" s="8" t="s">
        <v>104</v>
      </c>
      <c r="C360" s="8" t="s">
        <v>224</v>
      </c>
      <c r="D360" s="8" t="s">
        <v>792</v>
      </c>
      <c r="E360" s="251" t="s">
        <v>96</v>
      </c>
      <c r="F360" s="283">
        <v>592</v>
      </c>
      <c r="G360" s="283">
        <v>592</v>
      </c>
    </row>
    <row r="361" spans="1:7" s="311" customFormat="1" ht="22.5" x14ac:dyDescent="0.2">
      <c r="A361" s="1" t="s">
        <v>97</v>
      </c>
      <c r="B361" s="8" t="s">
        <v>104</v>
      </c>
      <c r="C361" s="8" t="s">
        <v>224</v>
      </c>
      <c r="D361" s="8" t="s">
        <v>792</v>
      </c>
      <c r="E361" s="251" t="s">
        <v>98</v>
      </c>
      <c r="F361" s="283">
        <v>592</v>
      </c>
      <c r="G361" s="283">
        <v>592</v>
      </c>
    </row>
    <row r="362" spans="1:7" s="311" customFormat="1" ht="22.5" x14ac:dyDescent="0.2">
      <c r="A362" s="1" t="s">
        <v>111</v>
      </c>
      <c r="B362" s="8" t="s">
        <v>104</v>
      </c>
      <c r="C362" s="8" t="s">
        <v>224</v>
      </c>
      <c r="D362" s="8" t="s">
        <v>792</v>
      </c>
      <c r="E362" s="251">
        <v>242</v>
      </c>
      <c r="F362" s="283">
        <v>48</v>
      </c>
      <c r="G362" s="283">
        <v>48</v>
      </c>
    </row>
    <row r="363" spans="1:7" s="311" customFormat="1" ht="12.75" x14ac:dyDescent="0.2">
      <c r="A363" s="11" t="s">
        <v>393</v>
      </c>
      <c r="B363" s="8" t="s">
        <v>104</v>
      </c>
      <c r="C363" s="8" t="s">
        <v>224</v>
      </c>
      <c r="D363" s="8" t="s">
        <v>792</v>
      </c>
      <c r="E363" s="251" t="s">
        <v>100</v>
      </c>
      <c r="F363" s="283">
        <v>544</v>
      </c>
      <c r="G363" s="283">
        <v>544</v>
      </c>
    </row>
    <row r="364" spans="1:7" s="311" customFormat="1" ht="12.75" hidden="1" x14ac:dyDescent="0.2">
      <c r="A364" s="11" t="s">
        <v>668</v>
      </c>
      <c r="B364" s="8" t="s">
        <v>104</v>
      </c>
      <c r="C364" s="8" t="s">
        <v>224</v>
      </c>
      <c r="D364" s="8" t="s">
        <v>667</v>
      </c>
      <c r="E364" s="251"/>
      <c r="F364" s="283">
        <v>0</v>
      </c>
      <c r="G364" s="283">
        <v>0</v>
      </c>
    </row>
    <row r="365" spans="1:7" s="311" customFormat="1" ht="12.75" hidden="1" x14ac:dyDescent="0.2">
      <c r="A365" s="11" t="s">
        <v>376</v>
      </c>
      <c r="B365" s="8" t="s">
        <v>104</v>
      </c>
      <c r="C365" s="8" t="s">
        <v>224</v>
      </c>
      <c r="D365" s="8" t="s">
        <v>667</v>
      </c>
      <c r="E365" s="251" t="s">
        <v>96</v>
      </c>
      <c r="F365" s="283">
        <v>0</v>
      </c>
      <c r="G365" s="283">
        <v>0</v>
      </c>
    </row>
    <row r="366" spans="1:7" s="311" customFormat="1" ht="22.5" hidden="1" x14ac:dyDescent="0.2">
      <c r="A366" s="11" t="s">
        <v>97</v>
      </c>
      <c r="B366" s="8" t="s">
        <v>104</v>
      </c>
      <c r="C366" s="8" t="s">
        <v>224</v>
      </c>
      <c r="D366" s="8" t="s">
        <v>667</v>
      </c>
      <c r="E366" s="251" t="s">
        <v>98</v>
      </c>
      <c r="F366" s="283">
        <v>0</v>
      </c>
      <c r="G366" s="283">
        <v>0</v>
      </c>
    </row>
    <row r="367" spans="1:7" s="311" customFormat="1" ht="22.5" hidden="1" x14ac:dyDescent="0.2">
      <c r="A367" s="11" t="s">
        <v>111</v>
      </c>
      <c r="B367" s="8" t="s">
        <v>104</v>
      </c>
      <c r="C367" s="8" t="s">
        <v>224</v>
      </c>
      <c r="D367" s="8" t="s">
        <v>667</v>
      </c>
      <c r="E367" s="251">
        <v>242</v>
      </c>
      <c r="F367" s="283">
        <v>0</v>
      </c>
      <c r="G367" s="283">
        <v>0</v>
      </c>
    </row>
    <row r="368" spans="1:7" s="21" customFormat="1" ht="12.75" hidden="1" x14ac:dyDescent="0.2">
      <c r="A368" s="11" t="s">
        <v>393</v>
      </c>
      <c r="B368" s="8" t="s">
        <v>104</v>
      </c>
      <c r="C368" s="8" t="s">
        <v>224</v>
      </c>
      <c r="D368" s="8" t="s">
        <v>667</v>
      </c>
      <c r="E368" s="251" t="s">
        <v>100</v>
      </c>
      <c r="F368" s="283">
        <v>0</v>
      </c>
      <c r="G368" s="283">
        <v>0</v>
      </c>
    </row>
    <row r="369" spans="1:7" s="21" customFormat="1" ht="22.5" x14ac:dyDescent="0.2">
      <c r="A369" s="5" t="s">
        <v>545</v>
      </c>
      <c r="B369" s="8" t="s">
        <v>104</v>
      </c>
      <c r="C369" s="8" t="s">
        <v>224</v>
      </c>
      <c r="D369" s="8" t="s">
        <v>544</v>
      </c>
      <c r="E369" s="251"/>
      <c r="F369" s="283">
        <v>3510</v>
      </c>
      <c r="G369" s="283">
        <v>3510</v>
      </c>
    </row>
    <row r="370" spans="1:7" s="21" customFormat="1" ht="12.75" x14ac:dyDescent="0.2">
      <c r="A370" s="1" t="s">
        <v>376</v>
      </c>
      <c r="B370" s="8" t="s">
        <v>104</v>
      </c>
      <c r="C370" s="8" t="s">
        <v>224</v>
      </c>
      <c r="D370" s="8" t="s">
        <v>544</v>
      </c>
      <c r="E370" s="251" t="s">
        <v>96</v>
      </c>
      <c r="F370" s="283">
        <v>3510</v>
      </c>
      <c r="G370" s="283">
        <v>3510</v>
      </c>
    </row>
    <row r="371" spans="1:7" s="21" customFormat="1" ht="22.5" x14ac:dyDescent="0.2">
      <c r="A371" s="1" t="s">
        <v>97</v>
      </c>
      <c r="B371" s="8" t="s">
        <v>104</v>
      </c>
      <c r="C371" s="8" t="s">
        <v>224</v>
      </c>
      <c r="D371" s="8" t="s">
        <v>544</v>
      </c>
      <c r="E371" s="251" t="s">
        <v>98</v>
      </c>
      <c r="F371" s="283">
        <v>3510</v>
      </c>
      <c r="G371" s="283">
        <v>3510</v>
      </c>
    </row>
    <row r="372" spans="1:7" s="21" customFormat="1" ht="22.5" x14ac:dyDescent="0.2">
      <c r="A372" s="11" t="s">
        <v>477</v>
      </c>
      <c r="B372" s="8" t="s">
        <v>104</v>
      </c>
      <c r="C372" s="8" t="s">
        <v>224</v>
      </c>
      <c r="D372" s="8" t="s">
        <v>544</v>
      </c>
      <c r="E372" s="251">
        <v>243</v>
      </c>
      <c r="F372" s="283">
        <v>0</v>
      </c>
      <c r="G372" s="283">
        <v>0</v>
      </c>
    </row>
    <row r="373" spans="1:7" s="21" customFormat="1" ht="12.75" x14ac:dyDescent="0.2">
      <c r="A373" s="11" t="s">
        <v>393</v>
      </c>
      <c r="B373" s="8" t="s">
        <v>104</v>
      </c>
      <c r="C373" s="8" t="s">
        <v>224</v>
      </c>
      <c r="D373" s="8" t="s">
        <v>544</v>
      </c>
      <c r="E373" s="251" t="s">
        <v>100</v>
      </c>
      <c r="F373" s="283">
        <v>3510</v>
      </c>
      <c r="G373" s="283">
        <v>3510</v>
      </c>
    </row>
    <row r="374" spans="1:7" s="311" customFormat="1" ht="21" x14ac:dyDescent="0.2">
      <c r="A374" s="57" t="s">
        <v>615</v>
      </c>
      <c r="B374" s="247" t="s">
        <v>104</v>
      </c>
      <c r="C374" s="247" t="s">
        <v>224</v>
      </c>
      <c r="D374" s="247" t="s">
        <v>616</v>
      </c>
      <c r="E374" s="255"/>
      <c r="F374" s="278">
        <v>100</v>
      </c>
      <c r="G374" s="278">
        <v>100</v>
      </c>
    </row>
    <row r="375" spans="1:7" s="311" customFormat="1" ht="48" x14ac:dyDescent="0.2">
      <c r="A375" s="58" t="s">
        <v>797</v>
      </c>
      <c r="B375" s="8" t="s">
        <v>104</v>
      </c>
      <c r="C375" s="8" t="s">
        <v>224</v>
      </c>
      <c r="D375" s="8" t="s">
        <v>617</v>
      </c>
      <c r="E375" s="251"/>
      <c r="F375" s="283">
        <v>100</v>
      </c>
      <c r="G375" s="283">
        <v>100</v>
      </c>
    </row>
    <row r="376" spans="1:7" s="82" customFormat="1" ht="12" x14ac:dyDescent="0.2">
      <c r="A376" s="1" t="s">
        <v>376</v>
      </c>
      <c r="B376" s="8" t="s">
        <v>104</v>
      </c>
      <c r="C376" s="8" t="s">
        <v>224</v>
      </c>
      <c r="D376" s="8" t="s">
        <v>617</v>
      </c>
      <c r="E376" s="251" t="s">
        <v>96</v>
      </c>
      <c r="F376" s="283">
        <v>100</v>
      </c>
      <c r="G376" s="283">
        <v>100</v>
      </c>
    </row>
    <row r="377" spans="1:7" s="82" customFormat="1" ht="22.5" x14ac:dyDescent="0.2">
      <c r="A377" s="1" t="s">
        <v>97</v>
      </c>
      <c r="B377" s="8" t="s">
        <v>104</v>
      </c>
      <c r="C377" s="8" t="s">
        <v>224</v>
      </c>
      <c r="D377" s="8" t="s">
        <v>617</v>
      </c>
      <c r="E377" s="251" t="s">
        <v>98</v>
      </c>
      <c r="F377" s="283">
        <v>100</v>
      </c>
      <c r="G377" s="283">
        <v>100</v>
      </c>
    </row>
    <row r="378" spans="1:7" s="82" customFormat="1" ht="12" x14ac:dyDescent="0.2">
      <c r="A378" s="11" t="s">
        <v>393</v>
      </c>
      <c r="B378" s="8" t="s">
        <v>104</v>
      </c>
      <c r="C378" s="8" t="s">
        <v>224</v>
      </c>
      <c r="D378" s="8" t="s">
        <v>617</v>
      </c>
      <c r="E378" s="251" t="s">
        <v>100</v>
      </c>
      <c r="F378" s="283">
        <v>100</v>
      </c>
      <c r="G378" s="283">
        <v>100</v>
      </c>
    </row>
    <row r="379" spans="1:7" s="82" customFormat="1" ht="12" x14ac:dyDescent="0.2">
      <c r="A379" s="38" t="s">
        <v>798</v>
      </c>
      <c r="B379" s="247" t="s">
        <v>104</v>
      </c>
      <c r="C379" s="247" t="s">
        <v>224</v>
      </c>
      <c r="D379" s="247" t="s">
        <v>669</v>
      </c>
      <c r="E379" s="255"/>
      <c r="F379" s="278">
        <v>1475</v>
      </c>
      <c r="G379" s="278">
        <v>1475</v>
      </c>
    </row>
    <row r="380" spans="1:7" s="82" customFormat="1" ht="33.75" x14ac:dyDescent="0.2">
      <c r="A380" s="11" t="s">
        <v>87</v>
      </c>
      <c r="B380" s="8" t="s">
        <v>104</v>
      </c>
      <c r="C380" s="8" t="s">
        <v>224</v>
      </c>
      <c r="D380" s="8" t="s">
        <v>669</v>
      </c>
      <c r="E380" s="251">
        <v>100</v>
      </c>
      <c r="F380" s="283">
        <v>1475</v>
      </c>
      <c r="G380" s="283">
        <v>1475</v>
      </c>
    </row>
    <row r="381" spans="1:7" s="21" customFormat="1" ht="12.75" x14ac:dyDescent="0.2">
      <c r="A381" s="11" t="s">
        <v>89</v>
      </c>
      <c r="B381" s="8" t="s">
        <v>104</v>
      </c>
      <c r="C381" s="8" t="s">
        <v>224</v>
      </c>
      <c r="D381" s="8" t="s">
        <v>669</v>
      </c>
      <c r="E381" s="251">
        <v>110</v>
      </c>
      <c r="F381" s="283">
        <v>1475</v>
      </c>
      <c r="G381" s="283">
        <v>1475</v>
      </c>
    </row>
    <row r="382" spans="1:7" s="311" customFormat="1" ht="12.75" x14ac:dyDescent="0.2">
      <c r="A382" s="11" t="s">
        <v>90</v>
      </c>
      <c r="B382" s="8" t="s">
        <v>104</v>
      </c>
      <c r="C382" s="8" t="s">
        <v>224</v>
      </c>
      <c r="D382" s="8" t="s">
        <v>669</v>
      </c>
      <c r="E382" s="251">
        <v>111</v>
      </c>
      <c r="F382" s="283">
        <v>1133</v>
      </c>
      <c r="G382" s="283">
        <v>1133</v>
      </c>
    </row>
    <row r="383" spans="1:7" s="311" customFormat="1" ht="22.5" x14ac:dyDescent="0.2">
      <c r="A383" s="11" t="s">
        <v>91</v>
      </c>
      <c r="B383" s="8" t="s">
        <v>104</v>
      </c>
      <c r="C383" s="8" t="s">
        <v>224</v>
      </c>
      <c r="D383" s="8" t="s">
        <v>669</v>
      </c>
      <c r="E383" s="251">
        <v>119</v>
      </c>
      <c r="F383" s="283">
        <v>342</v>
      </c>
      <c r="G383" s="283">
        <v>342</v>
      </c>
    </row>
    <row r="384" spans="1:7" s="311" customFormat="1" ht="12.75" x14ac:dyDescent="0.2">
      <c r="A384" s="37" t="s">
        <v>305</v>
      </c>
      <c r="B384" s="247" t="s">
        <v>214</v>
      </c>
      <c r="C384" s="247"/>
      <c r="D384" s="247"/>
      <c r="E384" s="255"/>
      <c r="F384" s="278">
        <v>10580</v>
      </c>
      <c r="G384" s="278">
        <v>11986</v>
      </c>
    </row>
    <row r="385" spans="1:7" s="311" customFormat="1" ht="12.75" x14ac:dyDescent="0.2">
      <c r="A385" s="10" t="s">
        <v>793</v>
      </c>
      <c r="B385" s="249" t="s">
        <v>214</v>
      </c>
      <c r="C385" s="249" t="s">
        <v>74</v>
      </c>
      <c r="D385" s="249"/>
      <c r="E385" s="250"/>
      <c r="F385" s="283">
        <v>300</v>
      </c>
      <c r="G385" s="283">
        <v>300</v>
      </c>
    </row>
    <row r="386" spans="1:7" s="311" customFormat="1" ht="31.5" x14ac:dyDescent="0.2">
      <c r="A386" s="37" t="s">
        <v>527</v>
      </c>
      <c r="B386" s="8" t="s">
        <v>214</v>
      </c>
      <c r="C386" s="8" t="s">
        <v>74</v>
      </c>
      <c r="D386" s="8" t="s">
        <v>304</v>
      </c>
      <c r="E386" s="251"/>
      <c r="F386" s="283">
        <v>300</v>
      </c>
      <c r="G386" s="283">
        <v>300</v>
      </c>
    </row>
    <row r="387" spans="1:7" s="311" customFormat="1" ht="12.75" x14ac:dyDescent="0.2">
      <c r="A387" s="5" t="s">
        <v>529</v>
      </c>
      <c r="B387" s="8" t="s">
        <v>214</v>
      </c>
      <c r="C387" s="8" t="s">
        <v>74</v>
      </c>
      <c r="D387" s="8" t="s">
        <v>528</v>
      </c>
      <c r="E387" s="251"/>
      <c r="F387" s="283">
        <v>300</v>
      </c>
      <c r="G387" s="283">
        <v>300</v>
      </c>
    </row>
    <row r="388" spans="1:7" s="311" customFormat="1" ht="12.75" x14ac:dyDescent="0.2">
      <c r="A388" s="5" t="s">
        <v>531</v>
      </c>
      <c r="B388" s="8" t="s">
        <v>214</v>
      </c>
      <c r="C388" s="8" t="s">
        <v>74</v>
      </c>
      <c r="D388" s="8" t="s">
        <v>530</v>
      </c>
      <c r="E388" s="251"/>
      <c r="F388" s="283">
        <v>300</v>
      </c>
      <c r="G388" s="283">
        <v>300</v>
      </c>
    </row>
    <row r="389" spans="1:7" s="311" customFormat="1" ht="12.75" x14ac:dyDescent="0.2">
      <c r="A389" s="5" t="s">
        <v>531</v>
      </c>
      <c r="B389" s="8" t="s">
        <v>214</v>
      </c>
      <c r="C389" s="8" t="s">
        <v>74</v>
      </c>
      <c r="D389" s="8" t="s">
        <v>532</v>
      </c>
      <c r="E389" s="251"/>
      <c r="F389" s="283">
        <v>300</v>
      </c>
      <c r="G389" s="283">
        <v>300</v>
      </c>
    </row>
    <row r="390" spans="1:7" s="311" customFormat="1" ht="12.75" x14ac:dyDescent="0.2">
      <c r="A390" s="1" t="s">
        <v>376</v>
      </c>
      <c r="B390" s="8" t="s">
        <v>214</v>
      </c>
      <c r="C390" s="8" t="s">
        <v>74</v>
      </c>
      <c r="D390" s="8" t="s">
        <v>532</v>
      </c>
      <c r="E390" s="251" t="s">
        <v>96</v>
      </c>
      <c r="F390" s="283">
        <v>300</v>
      </c>
      <c r="G390" s="283">
        <v>300</v>
      </c>
    </row>
    <row r="391" spans="1:7" s="311" customFormat="1" ht="22.5" x14ac:dyDescent="0.2">
      <c r="A391" s="1" t="s">
        <v>97</v>
      </c>
      <c r="B391" s="8" t="s">
        <v>214</v>
      </c>
      <c r="C391" s="8" t="s">
        <v>74</v>
      </c>
      <c r="D391" s="8" t="s">
        <v>532</v>
      </c>
      <c r="E391" s="251" t="s">
        <v>98</v>
      </c>
      <c r="F391" s="283">
        <v>300</v>
      </c>
      <c r="G391" s="283">
        <v>300</v>
      </c>
    </row>
    <row r="392" spans="1:7" s="311" customFormat="1" ht="12.75" x14ac:dyDescent="0.2">
      <c r="A392" s="11" t="s">
        <v>393</v>
      </c>
      <c r="B392" s="8" t="s">
        <v>214</v>
      </c>
      <c r="C392" s="8" t="s">
        <v>74</v>
      </c>
      <c r="D392" s="8" t="s">
        <v>532</v>
      </c>
      <c r="E392" s="251" t="s">
        <v>100</v>
      </c>
      <c r="F392" s="283">
        <v>300</v>
      </c>
      <c r="G392" s="283">
        <v>300</v>
      </c>
    </row>
    <row r="393" spans="1:7" s="311" customFormat="1" ht="21" x14ac:dyDescent="0.2">
      <c r="A393" s="37" t="s">
        <v>900</v>
      </c>
      <c r="B393" s="247" t="s">
        <v>214</v>
      </c>
      <c r="C393" s="247" t="s">
        <v>189</v>
      </c>
      <c r="D393" s="247"/>
      <c r="E393" s="255"/>
      <c r="F393" s="283">
        <v>0</v>
      </c>
      <c r="G393" s="283">
        <v>1050</v>
      </c>
    </row>
    <row r="394" spans="1:7" s="311" customFormat="1" ht="22.5" x14ac:dyDescent="0.2">
      <c r="A394" s="11" t="s">
        <v>967</v>
      </c>
      <c r="B394" s="8" t="s">
        <v>214</v>
      </c>
      <c r="C394" s="8" t="s">
        <v>189</v>
      </c>
      <c r="D394" s="8" t="s">
        <v>965</v>
      </c>
      <c r="E394" s="251"/>
      <c r="F394" s="283">
        <v>0</v>
      </c>
      <c r="G394" s="283">
        <v>1050</v>
      </c>
    </row>
    <row r="395" spans="1:7" s="311" customFormat="1" ht="12.75" x14ac:dyDescent="0.2">
      <c r="A395" s="11" t="s">
        <v>966</v>
      </c>
      <c r="B395" s="8" t="s">
        <v>214</v>
      </c>
      <c r="C395" s="8" t="s">
        <v>189</v>
      </c>
      <c r="D395" s="8" t="s">
        <v>965</v>
      </c>
      <c r="E395" s="251"/>
      <c r="F395" s="283">
        <v>0</v>
      </c>
      <c r="G395" s="283">
        <v>1050</v>
      </c>
    </row>
    <row r="396" spans="1:7" s="311" customFormat="1" ht="12.75" x14ac:dyDescent="0.2">
      <c r="A396" s="1" t="s">
        <v>376</v>
      </c>
      <c r="B396" s="8" t="s">
        <v>214</v>
      </c>
      <c r="C396" s="8" t="s">
        <v>189</v>
      </c>
      <c r="D396" s="8" t="s">
        <v>965</v>
      </c>
      <c r="E396" s="251">
        <v>200</v>
      </c>
      <c r="F396" s="283">
        <v>0</v>
      </c>
      <c r="G396" s="283">
        <v>1050</v>
      </c>
    </row>
    <row r="397" spans="1:7" s="311" customFormat="1" ht="22.5" x14ac:dyDescent="0.2">
      <c r="A397" s="1" t="s">
        <v>97</v>
      </c>
      <c r="B397" s="8" t="s">
        <v>214</v>
      </c>
      <c r="C397" s="8" t="s">
        <v>189</v>
      </c>
      <c r="D397" s="8" t="s">
        <v>965</v>
      </c>
      <c r="E397" s="251">
        <v>240</v>
      </c>
      <c r="F397" s="283">
        <v>0</v>
      </c>
      <c r="G397" s="283">
        <v>1050</v>
      </c>
    </row>
    <row r="398" spans="1:7" s="311" customFormat="1" ht="12.75" x14ac:dyDescent="0.2">
      <c r="A398" s="11" t="s">
        <v>393</v>
      </c>
      <c r="B398" s="8" t="s">
        <v>214</v>
      </c>
      <c r="C398" s="8" t="s">
        <v>189</v>
      </c>
      <c r="D398" s="8" t="s">
        <v>965</v>
      </c>
      <c r="E398" s="251">
        <v>244</v>
      </c>
      <c r="F398" s="283">
        <v>0</v>
      </c>
      <c r="G398" s="283">
        <v>1050</v>
      </c>
    </row>
    <row r="399" spans="1:7" s="311" customFormat="1" ht="12.75" x14ac:dyDescent="0.2">
      <c r="A399" s="37" t="s">
        <v>306</v>
      </c>
      <c r="B399" s="247" t="s">
        <v>214</v>
      </c>
      <c r="C399" s="247" t="s">
        <v>128</v>
      </c>
      <c r="D399" s="247"/>
      <c r="E399" s="255"/>
      <c r="F399" s="278">
        <v>10280</v>
      </c>
      <c r="G399" s="278">
        <v>10636</v>
      </c>
    </row>
    <row r="400" spans="1:7" s="311" customFormat="1" ht="31.5" x14ac:dyDescent="0.2">
      <c r="A400" s="37" t="s">
        <v>527</v>
      </c>
      <c r="B400" s="247" t="s">
        <v>214</v>
      </c>
      <c r="C400" s="247" t="s">
        <v>128</v>
      </c>
      <c r="D400" s="247" t="s">
        <v>304</v>
      </c>
      <c r="E400" s="255"/>
      <c r="F400" s="278">
        <v>10280</v>
      </c>
      <c r="G400" s="278">
        <v>10636</v>
      </c>
    </row>
    <row r="401" spans="1:7" s="311" customFormat="1" ht="12.75" x14ac:dyDescent="0.2">
      <c r="A401" s="5" t="s">
        <v>529</v>
      </c>
      <c r="B401" s="8" t="s">
        <v>214</v>
      </c>
      <c r="C401" s="8" t="s">
        <v>128</v>
      </c>
      <c r="D401" s="8" t="s">
        <v>528</v>
      </c>
      <c r="E401" s="251"/>
      <c r="F401" s="283">
        <v>10280</v>
      </c>
      <c r="G401" s="283">
        <v>10636</v>
      </c>
    </row>
    <row r="402" spans="1:7" s="311" customFormat="1" ht="12.75" x14ac:dyDescent="0.2">
      <c r="A402" s="5" t="s">
        <v>531</v>
      </c>
      <c r="B402" s="8" t="s">
        <v>214</v>
      </c>
      <c r="C402" s="8" t="s">
        <v>128</v>
      </c>
      <c r="D402" s="8" t="s">
        <v>530</v>
      </c>
      <c r="E402" s="251"/>
      <c r="F402" s="283">
        <v>3396.2</v>
      </c>
      <c r="G402" s="283">
        <v>3752.2</v>
      </c>
    </row>
    <row r="403" spans="1:7" s="311" customFormat="1" ht="12.75" x14ac:dyDescent="0.2">
      <c r="A403" s="5" t="s">
        <v>531</v>
      </c>
      <c r="B403" s="8" t="s">
        <v>214</v>
      </c>
      <c r="C403" s="8" t="s">
        <v>128</v>
      </c>
      <c r="D403" s="8" t="s">
        <v>532</v>
      </c>
      <c r="E403" s="251"/>
      <c r="F403" s="283">
        <v>3396.2</v>
      </c>
      <c r="G403" s="283">
        <v>3752.2</v>
      </c>
    </row>
    <row r="404" spans="1:7" s="311" customFormat="1" ht="12.75" x14ac:dyDescent="0.2">
      <c r="A404" s="1" t="s">
        <v>376</v>
      </c>
      <c r="B404" s="8" t="s">
        <v>214</v>
      </c>
      <c r="C404" s="8" t="s">
        <v>128</v>
      </c>
      <c r="D404" s="8" t="s">
        <v>532</v>
      </c>
      <c r="E404" s="251" t="s">
        <v>96</v>
      </c>
      <c r="F404" s="283">
        <v>3396.2</v>
      </c>
      <c r="G404" s="283">
        <v>3752.2</v>
      </c>
    </row>
    <row r="405" spans="1:7" s="311" customFormat="1" ht="22.5" x14ac:dyDescent="0.2">
      <c r="A405" s="1" t="s">
        <v>97</v>
      </c>
      <c r="B405" s="8" t="s">
        <v>214</v>
      </c>
      <c r="C405" s="8" t="s">
        <v>128</v>
      </c>
      <c r="D405" s="8" t="s">
        <v>532</v>
      </c>
      <c r="E405" s="251" t="s">
        <v>98</v>
      </c>
      <c r="F405" s="283">
        <v>3396.2</v>
      </c>
      <c r="G405" s="283">
        <v>3752.2</v>
      </c>
    </row>
    <row r="406" spans="1:7" s="311" customFormat="1" ht="12.75" x14ac:dyDescent="0.2">
      <c r="A406" s="11" t="s">
        <v>393</v>
      </c>
      <c r="B406" s="8" t="s">
        <v>214</v>
      </c>
      <c r="C406" s="8" t="s">
        <v>128</v>
      </c>
      <c r="D406" s="8" t="s">
        <v>532</v>
      </c>
      <c r="E406" s="251" t="s">
        <v>100</v>
      </c>
      <c r="F406" s="283">
        <v>3056.2</v>
      </c>
      <c r="G406" s="283">
        <v>3412.2</v>
      </c>
    </row>
    <row r="407" spans="1:7" s="311" customFormat="1" ht="12.75" x14ac:dyDescent="0.2">
      <c r="A407" s="11" t="s">
        <v>549</v>
      </c>
      <c r="B407" s="8" t="s">
        <v>214</v>
      </c>
      <c r="C407" s="8" t="s">
        <v>128</v>
      </c>
      <c r="D407" s="8" t="s">
        <v>532</v>
      </c>
      <c r="E407" s="251">
        <v>247</v>
      </c>
      <c r="F407" s="283">
        <v>340</v>
      </c>
      <c r="G407" s="283">
        <v>340</v>
      </c>
    </row>
    <row r="408" spans="1:7" s="311" customFormat="1" ht="22.5" x14ac:dyDescent="0.2">
      <c r="A408" s="273" t="s">
        <v>952</v>
      </c>
      <c r="B408" s="8" t="s">
        <v>214</v>
      </c>
      <c r="C408" s="8" t="s">
        <v>128</v>
      </c>
      <c r="D408" s="8" t="s">
        <v>953</v>
      </c>
      <c r="E408" s="251"/>
      <c r="F408" s="193">
        <v>2103</v>
      </c>
      <c r="G408" s="193">
        <v>2103</v>
      </c>
    </row>
    <row r="409" spans="1:7" s="311" customFormat="1" ht="12.75" x14ac:dyDescent="0.2">
      <c r="A409" s="1" t="s">
        <v>376</v>
      </c>
      <c r="B409" s="8" t="s">
        <v>214</v>
      </c>
      <c r="C409" s="8" t="s">
        <v>128</v>
      </c>
      <c r="D409" s="8" t="s">
        <v>953</v>
      </c>
      <c r="E409" s="251">
        <v>200</v>
      </c>
      <c r="F409" s="193">
        <v>2103</v>
      </c>
      <c r="G409" s="193">
        <v>2103</v>
      </c>
    </row>
    <row r="410" spans="1:7" s="311" customFormat="1" ht="22.5" x14ac:dyDescent="0.2">
      <c r="A410" s="1" t="s">
        <v>97</v>
      </c>
      <c r="B410" s="8" t="s">
        <v>214</v>
      </c>
      <c r="C410" s="8" t="s">
        <v>128</v>
      </c>
      <c r="D410" s="8" t="s">
        <v>953</v>
      </c>
      <c r="E410" s="251">
        <v>240</v>
      </c>
      <c r="F410" s="193">
        <v>2103</v>
      </c>
      <c r="G410" s="193">
        <v>2103</v>
      </c>
    </row>
    <row r="411" spans="1:7" s="311" customFormat="1" ht="12.75" x14ac:dyDescent="0.2">
      <c r="A411" s="11" t="s">
        <v>393</v>
      </c>
      <c r="B411" s="8" t="s">
        <v>214</v>
      </c>
      <c r="C411" s="8" t="s">
        <v>128</v>
      </c>
      <c r="D411" s="8" t="s">
        <v>953</v>
      </c>
      <c r="E411" s="251">
        <v>244</v>
      </c>
      <c r="F411" s="193">
        <v>2103</v>
      </c>
      <c r="G411" s="193">
        <v>2103</v>
      </c>
    </row>
    <row r="412" spans="1:7" s="311" customFormat="1" ht="22.5" x14ac:dyDescent="0.2">
      <c r="A412" s="5" t="s">
        <v>562</v>
      </c>
      <c r="B412" s="8" t="s">
        <v>214</v>
      </c>
      <c r="C412" s="8" t="s">
        <v>128</v>
      </c>
      <c r="D412" s="8" t="s">
        <v>561</v>
      </c>
      <c r="E412" s="285"/>
      <c r="F412" s="284">
        <v>4780.8</v>
      </c>
      <c r="G412" s="284">
        <v>4780.8</v>
      </c>
    </row>
    <row r="413" spans="1:7" s="311" customFormat="1" ht="12.75" x14ac:dyDescent="0.2">
      <c r="A413" s="1" t="s">
        <v>481</v>
      </c>
      <c r="B413" s="8" t="s">
        <v>214</v>
      </c>
      <c r="C413" s="8" t="s">
        <v>128</v>
      </c>
      <c r="D413" s="8" t="s">
        <v>954</v>
      </c>
      <c r="E413" s="251"/>
      <c r="F413" s="283">
        <v>4780.8</v>
      </c>
      <c r="G413" s="283">
        <v>4780.8</v>
      </c>
    </row>
    <row r="414" spans="1:7" s="311" customFormat="1" ht="12.75" x14ac:dyDescent="0.2">
      <c r="A414" s="1" t="s">
        <v>376</v>
      </c>
      <c r="B414" s="8" t="s">
        <v>214</v>
      </c>
      <c r="C414" s="8" t="s">
        <v>128</v>
      </c>
      <c r="D414" s="8" t="s">
        <v>954</v>
      </c>
      <c r="E414" s="251" t="s">
        <v>96</v>
      </c>
      <c r="F414" s="283">
        <v>4780.8</v>
      </c>
      <c r="G414" s="283">
        <v>4780.8</v>
      </c>
    </row>
    <row r="415" spans="1:7" s="311" customFormat="1" ht="22.5" x14ac:dyDescent="0.2">
      <c r="A415" s="1" t="s">
        <v>97</v>
      </c>
      <c r="B415" s="8" t="s">
        <v>214</v>
      </c>
      <c r="C415" s="8" t="s">
        <v>128</v>
      </c>
      <c r="D415" s="8" t="s">
        <v>954</v>
      </c>
      <c r="E415" s="251" t="s">
        <v>98</v>
      </c>
      <c r="F415" s="283">
        <v>4780.8</v>
      </c>
      <c r="G415" s="283">
        <v>4780.8</v>
      </c>
    </row>
    <row r="416" spans="1:7" s="311" customFormat="1" ht="12.75" x14ac:dyDescent="0.2">
      <c r="A416" s="11" t="s">
        <v>393</v>
      </c>
      <c r="B416" s="8" t="s">
        <v>214</v>
      </c>
      <c r="C416" s="8" t="s">
        <v>128</v>
      </c>
      <c r="D416" s="8" t="s">
        <v>954</v>
      </c>
      <c r="E416" s="251" t="s">
        <v>100</v>
      </c>
      <c r="F416" s="283">
        <v>4780.8</v>
      </c>
      <c r="G416" s="283">
        <v>4780.8</v>
      </c>
    </row>
    <row r="417" spans="1:7" s="311" customFormat="1" ht="12.75" x14ac:dyDescent="0.2">
      <c r="A417" s="38" t="s">
        <v>955</v>
      </c>
      <c r="B417" s="247" t="s">
        <v>158</v>
      </c>
      <c r="C417" s="247" t="s">
        <v>128</v>
      </c>
      <c r="D417" s="247"/>
      <c r="E417" s="255"/>
      <c r="F417" s="283">
        <v>2480</v>
      </c>
      <c r="G417" s="283">
        <v>2480</v>
      </c>
    </row>
    <row r="418" spans="1:7" s="311" customFormat="1" ht="22.5" x14ac:dyDescent="0.2">
      <c r="A418" s="11" t="s">
        <v>956</v>
      </c>
      <c r="B418" s="8" t="s">
        <v>158</v>
      </c>
      <c r="C418" s="8" t="s">
        <v>128</v>
      </c>
      <c r="D418" s="8" t="s">
        <v>957</v>
      </c>
      <c r="E418" s="251"/>
      <c r="F418" s="283">
        <v>2480</v>
      </c>
      <c r="G418" s="283">
        <v>2480</v>
      </c>
    </row>
    <row r="419" spans="1:7" s="311" customFormat="1" ht="12.75" x14ac:dyDescent="0.2">
      <c r="A419" s="1" t="s">
        <v>376</v>
      </c>
      <c r="B419" s="8" t="s">
        <v>158</v>
      </c>
      <c r="C419" s="8" t="s">
        <v>128</v>
      </c>
      <c r="D419" s="8" t="s">
        <v>957</v>
      </c>
      <c r="E419" s="251">
        <v>200</v>
      </c>
      <c r="F419" s="283">
        <v>2480</v>
      </c>
      <c r="G419" s="283">
        <v>2480</v>
      </c>
    </row>
    <row r="420" spans="1:7" s="311" customFormat="1" ht="22.5" x14ac:dyDescent="0.2">
      <c r="A420" s="1" t="s">
        <v>97</v>
      </c>
      <c r="B420" s="8" t="s">
        <v>158</v>
      </c>
      <c r="C420" s="8" t="s">
        <v>128</v>
      </c>
      <c r="D420" s="8" t="s">
        <v>957</v>
      </c>
      <c r="E420" s="251">
        <v>240</v>
      </c>
      <c r="F420" s="283">
        <v>2480</v>
      </c>
      <c r="G420" s="283">
        <v>2480</v>
      </c>
    </row>
    <row r="421" spans="1:7" s="311" customFormat="1" ht="12.75" x14ac:dyDescent="0.2">
      <c r="A421" s="11" t="s">
        <v>393</v>
      </c>
      <c r="B421" s="8" t="s">
        <v>158</v>
      </c>
      <c r="C421" s="8" t="s">
        <v>128</v>
      </c>
      <c r="D421" s="8" t="s">
        <v>957</v>
      </c>
      <c r="E421" s="251">
        <v>244</v>
      </c>
      <c r="F421" s="283">
        <v>2480</v>
      </c>
      <c r="G421" s="283">
        <v>2480</v>
      </c>
    </row>
    <row r="422" spans="1:7" s="311" customFormat="1" ht="12.75" x14ac:dyDescent="0.2">
      <c r="A422" s="3" t="s">
        <v>177</v>
      </c>
      <c r="B422" s="255" t="s">
        <v>178</v>
      </c>
      <c r="C422" s="247" t="s">
        <v>122</v>
      </c>
      <c r="D422" s="247" t="s">
        <v>123</v>
      </c>
      <c r="E422" s="255" t="s">
        <v>124</v>
      </c>
      <c r="F422" s="278">
        <v>516708.80041000003</v>
      </c>
      <c r="G422" s="278">
        <v>609661.85041000007</v>
      </c>
    </row>
    <row r="423" spans="1:7" s="311" customFormat="1" ht="12.75" x14ac:dyDescent="0.2">
      <c r="A423" s="3" t="s">
        <v>179</v>
      </c>
      <c r="B423" s="255" t="s">
        <v>178</v>
      </c>
      <c r="C423" s="247" t="s">
        <v>74</v>
      </c>
      <c r="D423" s="247" t="s">
        <v>123</v>
      </c>
      <c r="E423" s="255" t="s">
        <v>124</v>
      </c>
      <c r="F423" s="278">
        <v>111360.85168000001</v>
      </c>
      <c r="G423" s="278">
        <v>150050.05168</v>
      </c>
    </row>
    <row r="424" spans="1:7" s="311" customFormat="1" ht="21" x14ac:dyDescent="0.2">
      <c r="A424" s="3" t="s">
        <v>623</v>
      </c>
      <c r="B424" s="255" t="s">
        <v>178</v>
      </c>
      <c r="C424" s="247" t="s">
        <v>74</v>
      </c>
      <c r="D424" s="247" t="s">
        <v>180</v>
      </c>
      <c r="E424" s="255"/>
      <c r="F424" s="278">
        <v>111360.85168000001</v>
      </c>
      <c r="G424" s="278">
        <v>150050.05168</v>
      </c>
    </row>
    <row r="425" spans="1:7" s="311" customFormat="1" ht="12.75" x14ac:dyDescent="0.2">
      <c r="A425" s="1" t="s">
        <v>181</v>
      </c>
      <c r="B425" s="251" t="s">
        <v>178</v>
      </c>
      <c r="C425" s="8" t="s">
        <v>74</v>
      </c>
      <c r="D425" s="8" t="s">
        <v>182</v>
      </c>
      <c r="E425" s="251" t="s">
        <v>124</v>
      </c>
      <c r="F425" s="283">
        <v>110979.85168000001</v>
      </c>
      <c r="G425" s="283">
        <v>149669.05168</v>
      </c>
    </row>
    <row r="426" spans="1:7" s="311" customFormat="1" ht="33.75" x14ac:dyDescent="0.2">
      <c r="A426" s="11" t="s">
        <v>397</v>
      </c>
      <c r="B426" s="251" t="s">
        <v>178</v>
      </c>
      <c r="C426" s="8" t="s">
        <v>74</v>
      </c>
      <c r="D426" s="8" t="s">
        <v>183</v>
      </c>
      <c r="E426" s="251"/>
      <c r="F426" s="283">
        <v>13961.05168</v>
      </c>
      <c r="G426" s="283">
        <v>13961.05168</v>
      </c>
    </row>
    <row r="427" spans="1:7" s="311" customFormat="1" ht="22.5" x14ac:dyDescent="0.2">
      <c r="A427" s="1" t="s">
        <v>78</v>
      </c>
      <c r="B427" s="251" t="s">
        <v>178</v>
      </c>
      <c r="C427" s="8" t="s">
        <v>74</v>
      </c>
      <c r="D427" s="8" t="s">
        <v>183</v>
      </c>
      <c r="E427" s="251" t="s">
        <v>79</v>
      </c>
      <c r="F427" s="283">
        <v>10965.079680000001</v>
      </c>
      <c r="G427" s="283">
        <v>10965.079680000001</v>
      </c>
    </row>
    <row r="428" spans="1:7" s="311" customFormat="1" ht="12.75" x14ac:dyDescent="0.2">
      <c r="A428" s="1" t="s">
        <v>80</v>
      </c>
      <c r="B428" s="251" t="s">
        <v>178</v>
      </c>
      <c r="C428" s="8" t="s">
        <v>74</v>
      </c>
      <c r="D428" s="8" t="s">
        <v>183</v>
      </c>
      <c r="E428" s="251" t="s">
        <v>81</v>
      </c>
      <c r="F428" s="283">
        <v>10965.079680000001</v>
      </c>
      <c r="G428" s="283">
        <v>10965.079680000001</v>
      </c>
    </row>
    <row r="429" spans="1:7" s="311" customFormat="1" ht="33.75" x14ac:dyDescent="0.2">
      <c r="A429" s="1" t="s">
        <v>82</v>
      </c>
      <c r="B429" s="251" t="s">
        <v>178</v>
      </c>
      <c r="C429" s="8" t="s">
        <v>74</v>
      </c>
      <c r="D429" s="8" t="s">
        <v>183</v>
      </c>
      <c r="E429" s="251" t="s">
        <v>83</v>
      </c>
      <c r="F429" s="283">
        <v>10965.079680000001</v>
      </c>
      <c r="G429" s="283">
        <v>10965.079680000001</v>
      </c>
    </row>
    <row r="430" spans="1:7" s="311" customFormat="1" ht="22.5" hidden="1" x14ac:dyDescent="0.2">
      <c r="A430" s="1" t="s">
        <v>675</v>
      </c>
      <c r="B430" s="251" t="s">
        <v>178</v>
      </c>
      <c r="C430" s="8" t="s">
        <v>74</v>
      </c>
      <c r="D430" s="8" t="s">
        <v>674</v>
      </c>
      <c r="E430" s="251"/>
      <c r="F430" s="283">
        <v>0</v>
      </c>
      <c r="G430" s="283">
        <v>0</v>
      </c>
    </row>
    <row r="431" spans="1:7" s="311" customFormat="1" ht="22.5" hidden="1" x14ac:dyDescent="0.2">
      <c r="A431" s="1" t="s">
        <v>78</v>
      </c>
      <c r="B431" s="251" t="s">
        <v>178</v>
      </c>
      <c r="C431" s="8" t="s">
        <v>74</v>
      </c>
      <c r="D431" s="8" t="s">
        <v>674</v>
      </c>
      <c r="E431" s="251">
        <v>600</v>
      </c>
      <c r="F431" s="283">
        <v>0</v>
      </c>
      <c r="G431" s="283">
        <v>0</v>
      </c>
    </row>
    <row r="432" spans="1:7" s="311" customFormat="1" ht="12.75" hidden="1" x14ac:dyDescent="0.2">
      <c r="A432" s="1" t="s">
        <v>80</v>
      </c>
      <c r="B432" s="251" t="s">
        <v>178</v>
      </c>
      <c r="C432" s="8" t="s">
        <v>74</v>
      </c>
      <c r="D432" s="8" t="s">
        <v>674</v>
      </c>
      <c r="E432" s="251">
        <v>610</v>
      </c>
      <c r="F432" s="283">
        <v>0</v>
      </c>
      <c r="G432" s="283">
        <v>0</v>
      </c>
    </row>
    <row r="433" spans="1:7" s="311" customFormat="1" ht="33.75" hidden="1" x14ac:dyDescent="0.2">
      <c r="A433" s="1" t="s">
        <v>82</v>
      </c>
      <c r="B433" s="251" t="s">
        <v>178</v>
      </c>
      <c r="C433" s="8" t="s">
        <v>74</v>
      </c>
      <c r="D433" s="8" t="s">
        <v>674</v>
      </c>
      <c r="E433" s="251">
        <v>611</v>
      </c>
      <c r="F433" s="283">
        <v>0</v>
      </c>
      <c r="G433" s="283">
        <v>0</v>
      </c>
    </row>
    <row r="434" spans="1:7" s="311" customFormat="1" ht="33.75" x14ac:dyDescent="0.2">
      <c r="A434" s="5" t="s">
        <v>486</v>
      </c>
      <c r="B434" s="251" t="s">
        <v>178</v>
      </c>
      <c r="C434" s="8" t="s">
        <v>74</v>
      </c>
      <c r="D434" s="8" t="s">
        <v>514</v>
      </c>
      <c r="E434" s="251"/>
      <c r="F434" s="283">
        <v>1478.1659999999999</v>
      </c>
      <c r="G434" s="283">
        <v>1478.1659999999999</v>
      </c>
    </row>
    <row r="435" spans="1:7" s="311" customFormat="1" ht="12.75" x14ac:dyDescent="0.2">
      <c r="A435" s="1" t="s">
        <v>376</v>
      </c>
      <c r="B435" s="251" t="s">
        <v>178</v>
      </c>
      <c r="C435" s="8" t="s">
        <v>74</v>
      </c>
      <c r="D435" s="8" t="s">
        <v>514</v>
      </c>
      <c r="E435" s="251" t="s">
        <v>96</v>
      </c>
      <c r="F435" s="283">
        <v>1450.6849999999999</v>
      </c>
      <c r="G435" s="283">
        <v>1450.6849999999999</v>
      </c>
    </row>
    <row r="436" spans="1:7" s="311" customFormat="1" ht="22.5" x14ac:dyDescent="0.2">
      <c r="A436" s="1" t="s">
        <v>97</v>
      </c>
      <c r="B436" s="251" t="s">
        <v>178</v>
      </c>
      <c r="C436" s="8" t="s">
        <v>74</v>
      </c>
      <c r="D436" s="8" t="s">
        <v>514</v>
      </c>
      <c r="E436" s="251" t="s">
        <v>98</v>
      </c>
      <c r="F436" s="283">
        <v>1450.6849999999999</v>
      </c>
      <c r="G436" s="283">
        <v>1450.6849999999999</v>
      </c>
    </row>
    <row r="437" spans="1:7" s="311" customFormat="1" ht="22.5" x14ac:dyDescent="0.2">
      <c r="A437" s="11" t="s">
        <v>111</v>
      </c>
      <c r="B437" s="251" t="s">
        <v>178</v>
      </c>
      <c r="C437" s="8" t="s">
        <v>74</v>
      </c>
      <c r="D437" s="8" t="s">
        <v>514</v>
      </c>
      <c r="E437" s="251">
        <v>242</v>
      </c>
      <c r="F437" s="283">
        <v>10</v>
      </c>
      <c r="G437" s="283">
        <v>10</v>
      </c>
    </row>
    <row r="438" spans="1:7" s="311" customFormat="1" ht="12.75" x14ac:dyDescent="0.2">
      <c r="A438" s="11" t="s">
        <v>393</v>
      </c>
      <c r="B438" s="251" t="s">
        <v>178</v>
      </c>
      <c r="C438" s="8" t="s">
        <v>74</v>
      </c>
      <c r="D438" s="8" t="s">
        <v>514</v>
      </c>
      <c r="E438" s="251" t="s">
        <v>100</v>
      </c>
      <c r="F438" s="283">
        <v>1404.8579999999999</v>
      </c>
      <c r="G438" s="283">
        <v>1404.8579999999999</v>
      </c>
    </row>
    <row r="439" spans="1:7" s="311" customFormat="1" ht="12.75" x14ac:dyDescent="0.2">
      <c r="A439" s="11" t="s">
        <v>549</v>
      </c>
      <c r="B439" s="251" t="s">
        <v>178</v>
      </c>
      <c r="C439" s="8" t="s">
        <v>74</v>
      </c>
      <c r="D439" s="8" t="s">
        <v>514</v>
      </c>
      <c r="E439" s="251">
        <v>247</v>
      </c>
      <c r="F439" s="283">
        <v>35.826999999999998</v>
      </c>
      <c r="G439" s="283">
        <v>35.826999999999998</v>
      </c>
    </row>
    <row r="440" spans="1:7" s="311" customFormat="1" ht="12.75" x14ac:dyDescent="0.2">
      <c r="A440" s="11" t="s">
        <v>112</v>
      </c>
      <c r="B440" s="251" t="s">
        <v>178</v>
      </c>
      <c r="C440" s="8" t="s">
        <v>74</v>
      </c>
      <c r="D440" s="8" t="s">
        <v>514</v>
      </c>
      <c r="E440" s="251" t="s">
        <v>171</v>
      </c>
      <c r="F440" s="283">
        <v>27.481000000000002</v>
      </c>
      <c r="G440" s="283">
        <v>27.481000000000002</v>
      </c>
    </row>
    <row r="441" spans="1:7" s="311" customFormat="1" ht="12.75" x14ac:dyDescent="0.2">
      <c r="A441" s="11" t="s">
        <v>478</v>
      </c>
      <c r="B441" s="251" t="s">
        <v>178</v>
      </c>
      <c r="C441" s="8" t="s">
        <v>74</v>
      </c>
      <c r="D441" s="8" t="s">
        <v>515</v>
      </c>
      <c r="E441" s="251">
        <v>830</v>
      </c>
      <c r="F441" s="283">
        <v>0</v>
      </c>
      <c r="G441" s="283">
        <v>0</v>
      </c>
    </row>
    <row r="442" spans="1:7" s="311" customFormat="1" ht="22.5" x14ac:dyDescent="0.2">
      <c r="A442" s="11" t="s">
        <v>479</v>
      </c>
      <c r="B442" s="251" t="s">
        <v>178</v>
      </c>
      <c r="C442" s="8" t="s">
        <v>74</v>
      </c>
      <c r="D442" s="8" t="s">
        <v>515</v>
      </c>
      <c r="E442" s="251">
        <v>831</v>
      </c>
      <c r="F442" s="283">
        <v>0</v>
      </c>
      <c r="G442" s="283">
        <v>0</v>
      </c>
    </row>
    <row r="443" spans="1:7" s="311" customFormat="1" ht="12.75" x14ac:dyDescent="0.2">
      <c r="A443" s="11" t="s">
        <v>113</v>
      </c>
      <c r="B443" s="251" t="s">
        <v>178</v>
      </c>
      <c r="C443" s="8" t="s">
        <v>74</v>
      </c>
      <c r="D443" s="8" t="s">
        <v>514</v>
      </c>
      <c r="E443" s="251" t="s">
        <v>114</v>
      </c>
      <c r="F443" s="283">
        <v>27.481000000000002</v>
      </c>
      <c r="G443" s="283">
        <v>27.481000000000002</v>
      </c>
    </row>
    <row r="444" spans="1:7" s="311" customFormat="1" ht="12.75" x14ac:dyDescent="0.2">
      <c r="A444" s="28" t="s">
        <v>115</v>
      </c>
      <c r="B444" s="251" t="s">
        <v>178</v>
      </c>
      <c r="C444" s="8" t="s">
        <v>74</v>
      </c>
      <c r="D444" s="8" t="s">
        <v>514</v>
      </c>
      <c r="E444" s="251" t="s">
        <v>116</v>
      </c>
      <c r="F444" s="283">
        <v>2.4809999999999999</v>
      </c>
      <c r="G444" s="283">
        <v>2.4809999999999999</v>
      </c>
    </row>
    <row r="445" spans="1:7" s="311" customFormat="1" ht="12.75" x14ac:dyDescent="0.2">
      <c r="A445" s="11" t="s">
        <v>370</v>
      </c>
      <c r="B445" s="251" t="s">
        <v>178</v>
      </c>
      <c r="C445" s="8" t="s">
        <v>74</v>
      </c>
      <c r="D445" s="8" t="s">
        <v>514</v>
      </c>
      <c r="E445" s="251">
        <v>853</v>
      </c>
      <c r="F445" s="283">
        <v>25</v>
      </c>
      <c r="G445" s="283">
        <v>25</v>
      </c>
    </row>
    <row r="446" spans="1:7" s="311" customFormat="1" ht="33.75" x14ac:dyDescent="0.2">
      <c r="A446" s="5" t="s">
        <v>487</v>
      </c>
      <c r="B446" s="251" t="s">
        <v>178</v>
      </c>
      <c r="C446" s="8" t="s">
        <v>74</v>
      </c>
      <c r="D446" s="8" t="s">
        <v>515</v>
      </c>
      <c r="E446" s="251"/>
      <c r="F446" s="283">
        <v>1517.8059999999998</v>
      </c>
      <c r="G446" s="283">
        <v>1517.8059999999998</v>
      </c>
    </row>
    <row r="447" spans="1:7" s="311" customFormat="1" ht="12.75" x14ac:dyDescent="0.2">
      <c r="A447" s="1" t="s">
        <v>376</v>
      </c>
      <c r="B447" s="251" t="s">
        <v>178</v>
      </c>
      <c r="C447" s="8" t="s">
        <v>74</v>
      </c>
      <c r="D447" s="8" t="s">
        <v>515</v>
      </c>
      <c r="E447" s="251" t="s">
        <v>96</v>
      </c>
      <c r="F447" s="283">
        <v>1467.2549999999999</v>
      </c>
      <c r="G447" s="283">
        <v>1467.2549999999999</v>
      </c>
    </row>
    <row r="448" spans="1:7" s="311" customFormat="1" ht="22.5" x14ac:dyDescent="0.2">
      <c r="A448" s="1" t="s">
        <v>97</v>
      </c>
      <c r="B448" s="251" t="s">
        <v>178</v>
      </c>
      <c r="C448" s="8" t="s">
        <v>74</v>
      </c>
      <c r="D448" s="8" t="s">
        <v>515</v>
      </c>
      <c r="E448" s="251" t="s">
        <v>98</v>
      </c>
      <c r="F448" s="283">
        <v>1467.2549999999999</v>
      </c>
      <c r="G448" s="283">
        <v>1467.2549999999999</v>
      </c>
    </row>
    <row r="449" spans="1:7" s="311" customFormat="1" ht="22.5" x14ac:dyDescent="0.2">
      <c r="A449" s="11" t="s">
        <v>111</v>
      </c>
      <c r="B449" s="251" t="s">
        <v>178</v>
      </c>
      <c r="C449" s="8" t="s">
        <v>74</v>
      </c>
      <c r="D449" s="8" t="s">
        <v>515</v>
      </c>
      <c r="E449" s="251">
        <v>242</v>
      </c>
      <c r="F449" s="283">
        <v>18</v>
      </c>
      <c r="G449" s="283">
        <v>18</v>
      </c>
    </row>
    <row r="450" spans="1:7" s="311" customFormat="1" ht="22.5" x14ac:dyDescent="0.2">
      <c r="A450" s="11" t="s">
        <v>477</v>
      </c>
      <c r="B450" s="251" t="s">
        <v>178</v>
      </c>
      <c r="C450" s="8" t="s">
        <v>74</v>
      </c>
      <c r="D450" s="8" t="s">
        <v>515</v>
      </c>
      <c r="E450" s="251">
        <v>243</v>
      </c>
      <c r="F450" s="283">
        <v>0</v>
      </c>
      <c r="G450" s="283">
        <v>0</v>
      </c>
    </row>
    <row r="451" spans="1:7" s="311" customFormat="1" ht="12.75" x14ac:dyDescent="0.2">
      <c r="A451" s="11" t="s">
        <v>393</v>
      </c>
      <c r="B451" s="251" t="s">
        <v>178</v>
      </c>
      <c r="C451" s="8" t="s">
        <v>74</v>
      </c>
      <c r="D451" s="8" t="s">
        <v>515</v>
      </c>
      <c r="E451" s="251" t="s">
        <v>100</v>
      </c>
      <c r="F451" s="283">
        <v>1401.4849999999999</v>
      </c>
      <c r="G451" s="283">
        <v>1401.4849999999999</v>
      </c>
    </row>
    <row r="452" spans="1:7" s="311" customFormat="1" ht="12.75" x14ac:dyDescent="0.2">
      <c r="A452" s="11" t="s">
        <v>549</v>
      </c>
      <c r="B452" s="251" t="s">
        <v>178</v>
      </c>
      <c r="C452" s="8" t="s">
        <v>74</v>
      </c>
      <c r="D452" s="8" t="s">
        <v>515</v>
      </c>
      <c r="E452" s="251">
        <v>247</v>
      </c>
      <c r="F452" s="283">
        <v>47.77</v>
      </c>
      <c r="G452" s="283">
        <v>47.77</v>
      </c>
    </row>
    <row r="453" spans="1:7" s="311" customFormat="1" ht="12.75" x14ac:dyDescent="0.2">
      <c r="A453" s="11" t="s">
        <v>112</v>
      </c>
      <c r="B453" s="251" t="s">
        <v>178</v>
      </c>
      <c r="C453" s="8" t="s">
        <v>74</v>
      </c>
      <c r="D453" s="8" t="s">
        <v>515</v>
      </c>
      <c r="E453" s="251" t="s">
        <v>171</v>
      </c>
      <c r="F453" s="283">
        <v>50.551000000000002</v>
      </c>
      <c r="G453" s="283">
        <v>50.551000000000002</v>
      </c>
    </row>
    <row r="454" spans="1:7" s="311" customFormat="1" ht="12.75" x14ac:dyDescent="0.2">
      <c r="A454" s="11" t="s">
        <v>113</v>
      </c>
      <c r="B454" s="251" t="s">
        <v>178</v>
      </c>
      <c r="C454" s="8" t="s">
        <v>74</v>
      </c>
      <c r="D454" s="8" t="s">
        <v>515</v>
      </c>
      <c r="E454" s="251" t="s">
        <v>114</v>
      </c>
      <c r="F454" s="283">
        <v>50.551000000000002</v>
      </c>
      <c r="G454" s="283">
        <v>50.551000000000002</v>
      </c>
    </row>
    <row r="455" spans="1:7" s="311" customFormat="1" ht="12.75" x14ac:dyDescent="0.2">
      <c r="A455" s="28" t="s">
        <v>115</v>
      </c>
      <c r="B455" s="251" t="s">
        <v>178</v>
      </c>
      <c r="C455" s="8" t="s">
        <v>74</v>
      </c>
      <c r="D455" s="8" t="s">
        <v>515</v>
      </c>
      <c r="E455" s="251" t="s">
        <v>116</v>
      </c>
      <c r="F455" s="283">
        <v>10.551</v>
      </c>
      <c r="G455" s="283">
        <v>10.551</v>
      </c>
    </row>
    <row r="456" spans="1:7" s="311" customFormat="1" ht="12.75" x14ac:dyDescent="0.2">
      <c r="A456" s="11" t="s">
        <v>370</v>
      </c>
      <c r="B456" s="251" t="s">
        <v>178</v>
      </c>
      <c r="C456" s="8" t="s">
        <v>74</v>
      </c>
      <c r="D456" s="8" t="s">
        <v>515</v>
      </c>
      <c r="E456" s="251">
        <v>853</v>
      </c>
      <c r="F456" s="283">
        <v>40</v>
      </c>
      <c r="G456" s="283">
        <v>40</v>
      </c>
    </row>
    <row r="457" spans="1:7" s="311" customFormat="1" ht="22.5" hidden="1" x14ac:dyDescent="0.2">
      <c r="A457" s="1" t="s">
        <v>582</v>
      </c>
      <c r="B457" s="251" t="s">
        <v>178</v>
      </c>
      <c r="C457" s="8" t="s">
        <v>74</v>
      </c>
      <c r="D457" s="8" t="s">
        <v>591</v>
      </c>
      <c r="E457" s="251"/>
      <c r="F457" s="283">
        <v>0</v>
      </c>
      <c r="G457" s="283">
        <v>0</v>
      </c>
    </row>
    <row r="458" spans="1:7" s="311" customFormat="1" ht="12.75" hidden="1" x14ac:dyDescent="0.2">
      <c r="A458" s="1" t="s">
        <v>376</v>
      </c>
      <c r="B458" s="251" t="s">
        <v>178</v>
      </c>
      <c r="C458" s="8" t="s">
        <v>74</v>
      </c>
      <c r="D458" s="8" t="s">
        <v>591</v>
      </c>
      <c r="E458" s="251">
        <v>200</v>
      </c>
      <c r="F458" s="283">
        <v>0</v>
      </c>
      <c r="G458" s="283">
        <v>0</v>
      </c>
    </row>
    <row r="459" spans="1:7" s="311" customFormat="1" ht="22.5" hidden="1" x14ac:dyDescent="0.2">
      <c r="A459" s="1" t="s">
        <v>97</v>
      </c>
      <c r="B459" s="251" t="s">
        <v>178</v>
      </c>
      <c r="C459" s="8" t="s">
        <v>74</v>
      </c>
      <c r="D459" s="8" t="s">
        <v>591</v>
      </c>
      <c r="E459" s="251">
        <v>240</v>
      </c>
      <c r="F459" s="283">
        <v>0</v>
      </c>
      <c r="G459" s="283">
        <v>0</v>
      </c>
    </row>
    <row r="460" spans="1:7" s="311" customFormat="1" ht="12.75" hidden="1" x14ac:dyDescent="0.2">
      <c r="A460" s="11" t="s">
        <v>393</v>
      </c>
      <c r="B460" s="251" t="s">
        <v>178</v>
      </c>
      <c r="C460" s="8" t="s">
        <v>74</v>
      </c>
      <c r="D460" s="8" t="s">
        <v>591</v>
      </c>
      <c r="E460" s="251">
        <v>244</v>
      </c>
      <c r="F460" s="283">
        <v>0</v>
      </c>
      <c r="G460" s="283">
        <v>0</v>
      </c>
    </row>
    <row r="461" spans="1:7" s="311" customFormat="1" ht="22.5" hidden="1" x14ac:dyDescent="0.2">
      <c r="A461" s="1" t="s">
        <v>78</v>
      </c>
      <c r="B461" s="251" t="s">
        <v>178</v>
      </c>
      <c r="C461" s="8" t="s">
        <v>74</v>
      </c>
      <c r="D461" s="8" t="s">
        <v>591</v>
      </c>
      <c r="E461" s="251">
        <v>600</v>
      </c>
      <c r="F461" s="283">
        <v>0</v>
      </c>
      <c r="G461" s="283">
        <v>0</v>
      </c>
    </row>
    <row r="462" spans="1:7" s="311" customFormat="1" ht="12.75" hidden="1" x14ac:dyDescent="0.2">
      <c r="A462" s="1" t="s">
        <v>80</v>
      </c>
      <c r="B462" s="251" t="s">
        <v>178</v>
      </c>
      <c r="C462" s="8" t="s">
        <v>74</v>
      </c>
      <c r="D462" s="8" t="s">
        <v>591</v>
      </c>
      <c r="E462" s="251">
        <v>610</v>
      </c>
      <c r="F462" s="283">
        <v>0</v>
      </c>
      <c r="G462" s="283">
        <v>0</v>
      </c>
    </row>
    <row r="463" spans="1:7" s="311" customFormat="1" ht="33.75" hidden="1" x14ac:dyDescent="0.2">
      <c r="A463" s="1" t="s">
        <v>82</v>
      </c>
      <c r="B463" s="251" t="s">
        <v>178</v>
      </c>
      <c r="C463" s="8" t="s">
        <v>74</v>
      </c>
      <c r="D463" s="8" t="s">
        <v>591</v>
      </c>
      <c r="E463" s="251">
        <v>611</v>
      </c>
      <c r="F463" s="283">
        <v>0</v>
      </c>
      <c r="G463" s="283">
        <v>0</v>
      </c>
    </row>
    <row r="464" spans="1:7" s="311" customFormat="1" ht="12.75" x14ac:dyDescent="0.2">
      <c r="A464" s="11" t="s">
        <v>379</v>
      </c>
      <c r="B464" s="251" t="s">
        <v>178</v>
      </c>
      <c r="C464" s="8" t="s">
        <v>74</v>
      </c>
      <c r="D464" s="8" t="s">
        <v>184</v>
      </c>
      <c r="E464" s="251"/>
      <c r="F464" s="283">
        <v>97018.8</v>
      </c>
      <c r="G464" s="283">
        <v>135708</v>
      </c>
    </row>
    <row r="465" spans="1:7" s="311" customFormat="1" ht="33.75" x14ac:dyDescent="0.2">
      <c r="A465" s="5" t="s">
        <v>397</v>
      </c>
      <c r="B465" s="251" t="s">
        <v>178</v>
      </c>
      <c r="C465" s="8" t="s">
        <v>74</v>
      </c>
      <c r="D465" s="8" t="s">
        <v>184</v>
      </c>
      <c r="E465" s="251" t="s">
        <v>124</v>
      </c>
      <c r="F465" s="283">
        <v>97018.8</v>
      </c>
      <c r="G465" s="283">
        <v>135708</v>
      </c>
    </row>
    <row r="466" spans="1:7" s="22" customFormat="1" ht="22.5" x14ac:dyDescent="0.2">
      <c r="A466" s="1" t="s">
        <v>78</v>
      </c>
      <c r="B466" s="251" t="s">
        <v>178</v>
      </c>
      <c r="C466" s="8" t="s">
        <v>74</v>
      </c>
      <c r="D466" s="8" t="s">
        <v>184</v>
      </c>
      <c r="E466" s="251" t="s">
        <v>79</v>
      </c>
      <c r="F466" s="283">
        <v>85007.027000000002</v>
      </c>
      <c r="G466" s="283">
        <v>118911.51700000001</v>
      </c>
    </row>
    <row r="467" spans="1:7" s="22" customFormat="1" ht="12" x14ac:dyDescent="0.2">
      <c r="A467" s="1" t="s">
        <v>80</v>
      </c>
      <c r="B467" s="251" t="s">
        <v>178</v>
      </c>
      <c r="C467" s="8" t="s">
        <v>74</v>
      </c>
      <c r="D467" s="8" t="s">
        <v>184</v>
      </c>
      <c r="E467" s="251" t="s">
        <v>81</v>
      </c>
      <c r="F467" s="283">
        <v>85007.027000000002</v>
      </c>
      <c r="G467" s="283">
        <v>118911.51700000001</v>
      </c>
    </row>
    <row r="468" spans="1:7" s="311" customFormat="1" ht="33.75" x14ac:dyDescent="0.2">
      <c r="A468" s="1" t="s">
        <v>82</v>
      </c>
      <c r="B468" s="251" t="s">
        <v>178</v>
      </c>
      <c r="C468" s="8" t="s">
        <v>74</v>
      </c>
      <c r="D468" s="8" t="s">
        <v>184</v>
      </c>
      <c r="E468" s="251" t="s">
        <v>83</v>
      </c>
      <c r="F468" s="283">
        <v>85007.027000000002</v>
      </c>
      <c r="G468" s="283">
        <v>118911.51700000001</v>
      </c>
    </row>
    <row r="469" spans="1:7" s="311" customFormat="1" ht="33.75" x14ac:dyDescent="0.2">
      <c r="A469" s="5" t="s">
        <v>488</v>
      </c>
      <c r="B469" s="251" t="s">
        <v>178</v>
      </c>
      <c r="C469" s="8" t="s">
        <v>74</v>
      </c>
      <c r="D469" s="8" t="s">
        <v>516</v>
      </c>
      <c r="E469" s="251"/>
      <c r="F469" s="283">
        <v>5487.1889999999994</v>
      </c>
      <c r="G469" s="283">
        <v>7672.0650000000005</v>
      </c>
    </row>
    <row r="470" spans="1:7" s="22" customFormat="1" ht="33.75" x14ac:dyDescent="0.2">
      <c r="A470" s="1" t="s">
        <v>87</v>
      </c>
      <c r="B470" s="251" t="s">
        <v>178</v>
      </c>
      <c r="C470" s="8" t="s">
        <v>74</v>
      </c>
      <c r="D470" s="8" t="s">
        <v>516</v>
      </c>
      <c r="E470" s="251" t="s">
        <v>88</v>
      </c>
      <c r="F470" s="283">
        <v>5462.1889999999994</v>
      </c>
      <c r="G470" s="283">
        <v>7647.0650000000005</v>
      </c>
    </row>
    <row r="471" spans="1:7" s="22" customFormat="1" ht="12" x14ac:dyDescent="0.2">
      <c r="A471" s="1" t="s">
        <v>89</v>
      </c>
      <c r="B471" s="251" t="s">
        <v>178</v>
      </c>
      <c r="C471" s="8" t="s">
        <v>74</v>
      </c>
      <c r="D471" s="8" t="s">
        <v>516</v>
      </c>
      <c r="E471" s="251">
        <v>110</v>
      </c>
      <c r="F471" s="283">
        <v>5462.1889999999994</v>
      </c>
      <c r="G471" s="283">
        <v>7647.0650000000005</v>
      </c>
    </row>
    <row r="472" spans="1:7" s="311" customFormat="1" ht="12.75" x14ac:dyDescent="0.2">
      <c r="A472" s="1" t="s">
        <v>90</v>
      </c>
      <c r="B472" s="251" t="s">
        <v>178</v>
      </c>
      <c r="C472" s="8" t="s">
        <v>74</v>
      </c>
      <c r="D472" s="8" t="s">
        <v>516</v>
      </c>
      <c r="E472" s="251">
        <v>111</v>
      </c>
      <c r="F472" s="283">
        <v>4195.2299999999996</v>
      </c>
      <c r="G472" s="283">
        <v>5873.3220000000001</v>
      </c>
    </row>
    <row r="473" spans="1:7" s="311" customFormat="1" ht="22.5" x14ac:dyDescent="0.2">
      <c r="A473" s="5" t="s">
        <v>91</v>
      </c>
      <c r="B473" s="251" t="s">
        <v>178</v>
      </c>
      <c r="C473" s="8" t="s">
        <v>74</v>
      </c>
      <c r="D473" s="8" t="s">
        <v>516</v>
      </c>
      <c r="E473" s="251">
        <v>119</v>
      </c>
      <c r="F473" s="283">
        <v>1266.9590000000001</v>
      </c>
      <c r="G473" s="283">
        <v>1773.7429999999999</v>
      </c>
    </row>
    <row r="474" spans="1:7" s="22" customFormat="1" ht="12" x14ac:dyDescent="0.2">
      <c r="A474" s="1" t="s">
        <v>376</v>
      </c>
      <c r="B474" s="251" t="s">
        <v>178</v>
      </c>
      <c r="C474" s="8" t="s">
        <v>74</v>
      </c>
      <c r="D474" s="8" t="s">
        <v>516</v>
      </c>
      <c r="E474" s="251" t="s">
        <v>96</v>
      </c>
      <c r="F474" s="283">
        <v>25</v>
      </c>
      <c r="G474" s="283">
        <v>25</v>
      </c>
    </row>
    <row r="475" spans="1:7" s="22" customFormat="1" ht="22.5" x14ac:dyDescent="0.2">
      <c r="A475" s="1" t="s">
        <v>97</v>
      </c>
      <c r="B475" s="251" t="s">
        <v>178</v>
      </c>
      <c r="C475" s="8" t="s">
        <v>74</v>
      </c>
      <c r="D475" s="8" t="s">
        <v>516</v>
      </c>
      <c r="E475" s="251" t="s">
        <v>98</v>
      </c>
      <c r="F475" s="283">
        <v>25</v>
      </c>
      <c r="G475" s="283">
        <v>25</v>
      </c>
    </row>
    <row r="476" spans="1:7" s="311" customFormat="1" ht="12.75" x14ac:dyDescent="0.2">
      <c r="A476" s="11" t="s">
        <v>393</v>
      </c>
      <c r="B476" s="251" t="s">
        <v>178</v>
      </c>
      <c r="C476" s="8" t="s">
        <v>74</v>
      </c>
      <c r="D476" s="8" t="s">
        <v>516</v>
      </c>
      <c r="E476" s="251" t="s">
        <v>100</v>
      </c>
      <c r="F476" s="283">
        <v>25</v>
      </c>
      <c r="G476" s="283">
        <v>25</v>
      </c>
    </row>
    <row r="477" spans="1:7" s="311" customFormat="1" ht="33.75" x14ac:dyDescent="0.2">
      <c r="A477" s="5" t="s">
        <v>489</v>
      </c>
      <c r="B477" s="251" t="s">
        <v>178</v>
      </c>
      <c r="C477" s="8" t="s">
        <v>74</v>
      </c>
      <c r="D477" s="8" t="s">
        <v>517</v>
      </c>
      <c r="E477" s="251"/>
      <c r="F477" s="283">
        <v>6524.5839999999998</v>
      </c>
      <c r="G477" s="283">
        <v>9124.4179999999997</v>
      </c>
    </row>
    <row r="478" spans="1:7" s="22" customFormat="1" ht="33.75" x14ac:dyDescent="0.2">
      <c r="A478" s="1" t="s">
        <v>87</v>
      </c>
      <c r="B478" s="251" t="s">
        <v>178</v>
      </c>
      <c r="C478" s="8" t="s">
        <v>74</v>
      </c>
      <c r="D478" s="8" t="s">
        <v>517</v>
      </c>
      <c r="E478" s="251" t="s">
        <v>88</v>
      </c>
      <c r="F478" s="283">
        <v>6499.5839999999998</v>
      </c>
      <c r="G478" s="283">
        <v>9099.4179999999997</v>
      </c>
    </row>
    <row r="479" spans="1:7" s="22" customFormat="1" ht="12" x14ac:dyDescent="0.2">
      <c r="A479" s="1" t="s">
        <v>89</v>
      </c>
      <c r="B479" s="251" t="s">
        <v>178</v>
      </c>
      <c r="C479" s="8" t="s">
        <v>74</v>
      </c>
      <c r="D479" s="8" t="s">
        <v>517</v>
      </c>
      <c r="E479" s="251">
        <v>110</v>
      </c>
      <c r="F479" s="283">
        <v>6499.5839999999998</v>
      </c>
      <c r="G479" s="283">
        <v>9099.4179999999997</v>
      </c>
    </row>
    <row r="480" spans="1:7" s="311" customFormat="1" ht="12.75" x14ac:dyDescent="0.2">
      <c r="A480" s="1" t="s">
        <v>90</v>
      </c>
      <c r="B480" s="251" t="s">
        <v>178</v>
      </c>
      <c r="C480" s="8" t="s">
        <v>74</v>
      </c>
      <c r="D480" s="8" t="s">
        <v>517</v>
      </c>
      <c r="E480" s="251">
        <v>111</v>
      </c>
      <c r="F480" s="283">
        <v>4992</v>
      </c>
      <c r="G480" s="283">
        <v>6988.8</v>
      </c>
    </row>
    <row r="481" spans="1:7" s="311" customFormat="1" ht="22.5" x14ac:dyDescent="0.2">
      <c r="A481" s="5" t="s">
        <v>91</v>
      </c>
      <c r="B481" s="251" t="s">
        <v>178</v>
      </c>
      <c r="C481" s="8" t="s">
        <v>74</v>
      </c>
      <c r="D481" s="8" t="s">
        <v>517</v>
      </c>
      <c r="E481" s="251">
        <v>119</v>
      </c>
      <c r="F481" s="283">
        <v>1507.5840000000001</v>
      </c>
      <c r="G481" s="283">
        <v>2110.6179999999999</v>
      </c>
    </row>
    <row r="482" spans="1:7" s="22" customFormat="1" ht="12" x14ac:dyDescent="0.2">
      <c r="A482" s="1" t="s">
        <v>376</v>
      </c>
      <c r="B482" s="251" t="s">
        <v>178</v>
      </c>
      <c r="C482" s="8" t="s">
        <v>74</v>
      </c>
      <c r="D482" s="8" t="s">
        <v>517</v>
      </c>
      <c r="E482" s="251" t="s">
        <v>96</v>
      </c>
      <c r="F482" s="283">
        <v>25</v>
      </c>
      <c r="G482" s="283">
        <v>25</v>
      </c>
    </row>
    <row r="483" spans="1:7" s="22" customFormat="1" ht="22.5" x14ac:dyDescent="0.2">
      <c r="A483" s="1" t="s">
        <v>97</v>
      </c>
      <c r="B483" s="251" t="s">
        <v>178</v>
      </c>
      <c r="C483" s="8" t="s">
        <v>74</v>
      </c>
      <c r="D483" s="8" t="s">
        <v>517</v>
      </c>
      <c r="E483" s="251" t="s">
        <v>98</v>
      </c>
      <c r="F483" s="283">
        <v>25</v>
      </c>
      <c r="G483" s="283">
        <v>25</v>
      </c>
    </row>
    <row r="484" spans="1:7" s="311" customFormat="1" ht="12.75" x14ac:dyDescent="0.2">
      <c r="A484" s="11" t="s">
        <v>393</v>
      </c>
      <c r="B484" s="251" t="s">
        <v>178</v>
      </c>
      <c r="C484" s="8" t="s">
        <v>74</v>
      </c>
      <c r="D484" s="8" t="s">
        <v>517</v>
      </c>
      <c r="E484" s="251" t="s">
        <v>100</v>
      </c>
      <c r="F484" s="283">
        <v>25</v>
      </c>
      <c r="G484" s="283">
        <v>25</v>
      </c>
    </row>
    <row r="485" spans="1:7" s="311" customFormat="1" ht="33.75" x14ac:dyDescent="0.2">
      <c r="A485" s="1" t="s">
        <v>185</v>
      </c>
      <c r="B485" s="251" t="s">
        <v>178</v>
      </c>
      <c r="C485" s="8" t="s">
        <v>74</v>
      </c>
      <c r="D485" s="8" t="s">
        <v>186</v>
      </c>
      <c r="E485" s="251"/>
      <c r="F485" s="283">
        <v>381</v>
      </c>
      <c r="G485" s="283">
        <v>381</v>
      </c>
    </row>
    <row r="486" spans="1:7" s="22" customFormat="1" ht="33.75" x14ac:dyDescent="0.2">
      <c r="A486" s="29" t="s">
        <v>384</v>
      </c>
      <c r="B486" s="251" t="s">
        <v>178</v>
      </c>
      <c r="C486" s="8" t="s">
        <v>74</v>
      </c>
      <c r="D486" s="8" t="s">
        <v>187</v>
      </c>
      <c r="E486" s="251"/>
      <c r="F486" s="283">
        <v>381</v>
      </c>
      <c r="G486" s="283">
        <v>381</v>
      </c>
    </row>
    <row r="487" spans="1:7" s="22" customFormat="1" ht="33.75" x14ac:dyDescent="0.2">
      <c r="A487" s="1" t="s">
        <v>87</v>
      </c>
      <c r="B487" s="251" t="s">
        <v>178</v>
      </c>
      <c r="C487" s="8" t="s">
        <v>74</v>
      </c>
      <c r="D487" s="8" t="s">
        <v>187</v>
      </c>
      <c r="E487" s="251">
        <v>100</v>
      </c>
      <c r="F487" s="283">
        <v>50</v>
      </c>
      <c r="G487" s="283">
        <v>50</v>
      </c>
    </row>
    <row r="488" spans="1:7" s="311" customFormat="1" ht="12.75" x14ac:dyDescent="0.2">
      <c r="A488" s="1" t="s">
        <v>89</v>
      </c>
      <c r="B488" s="251" t="s">
        <v>178</v>
      </c>
      <c r="C488" s="8" t="s">
        <v>74</v>
      </c>
      <c r="D488" s="8" t="s">
        <v>187</v>
      </c>
      <c r="E488" s="251">
        <v>110</v>
      </c>
      <c r="F488" s="283">
        <v>50</v>
      </c>
      <c r="G488" s="283">
        <v>50</v>
      </c>
    </row>
    <row r="489" spans="1:7" s="311" customFormat="1" ht="12.75" x14ac:dyDescent="0.2">
      <c r="A489" s="11" t="s">
        <v>371</v>
      </c>
      <c r="B489" s="251" t="s">
        <v>178</v>
      </c>
      <c r="C489" s="8" t="s">
        <v>74</v>
      </c>
      <c r="D489" s="8" t="s">
        <v>187</v>
      </c>
      <c r="E489" s="251">
        <v>112</v>
      </c>
      <c r="F489" s="283">
        <v>50</v>
      </c>
      <c r="G489" s="283">
        <v>50</v>
      </c>
    </row>
    <row r="490" spans="1:7" s="311" customFormat="1" ht="22.5" x14ac:dyDescent="0.2">
      <c r="A490" s="1" t="s">
        <v>78</v>
      </c>
      <c r="B490" s="251" t="s">
        <v>178</v>
      </c>
      <c r="C490" s="8" t="s">
        <v>74</v>
      </c>
      <c r="D490" s="8" t="s">
        <v>187</v>
      </c>
      <c r="E490" s="251">
        <v>600</v>
      </c>
      <c r="F490" s="283">
        <v>331</v>
      </c>
      <c r="G490" s="283">
        <v>331</v>
      </c>
    </row>
    <row r="491" spans="1:7" s="311" customFormat="1" ht="12.75" x14ac:dyDescent="0.2">
      <c r="A491" s="1" t="s">
        <v>80</v>
      </c>
      <c r="B491" s="251" t="s">
        <v>178</v>
      </c>
      <c r="C491" s="8" t="s">
        <v>74</v>
      </c>
      <c r="D491" s="8" t="s">
        <v>187</v>
      </c>
      <c r="E491" s="251">
        <v>610</v>
      </c>
      <c r="F491" s="283">
        <v>331</v>
      </c>
      <c r="G491" s="283">
        <v>331</v>
      </c>
    </row>
    <row r="492" spans="1:7" s="311" customFormat="1" ht="33.75" x14ac:dyDescent="0.2">
      <c r="A492" s="1" t="s">
        <v>82</v>
      </c>
      <c r="B492" s="251" t="s">
        <v>178</v>
      </c>
      <c r="C492" s="8" t="s">
        <v>74</v>
      </c>
      <c r="D492" s="8" t="s">
        <v>187</v>
      </c>
      <c r="E492" s="251">
        <v>611</v>
      </c>
      <c r="F492" s="283">
        <v>331</v>
      </c>
      <c r="G492" s="283">
        <v>331</v>
      </c>
    </row>
    <row r="493" spans="1:7" s="311" customFormat="1" ht="12.75" x14ac:dyDescent="0.2">
      <c r="A493" s="3" t="s">
        <v>188</v>
      </c>
      <c r="B493" s="255" t="s">
        <v>178</v>
      </c>
      <c r="C493" s="247" t="s">
        <v>189</v>
      </c>
      <c r="D493" s="247" t="s">
        <v>123</v>
      </c>
      <c r="E493" s="255" t="s">
        <v>124</v>
      </c>
      <c r="F493" s="278">
        <v>327627.96873000002</v>
      </c>
      <c r="G493" s="278">
        <v>367651.36872999999</v>
      </c>
    </row>
    <row r="494" spans="1:7" s="311" customFormat="1" ht="12.75" x14ac:dyDescent="0.2">
      <c r="A494" s="3" t="s">
        <v>190</v>
      </c>
      <c r="B494" s="255" t="s">
        <v>178</v>
      </c>
      <c r="C494" s="247" t="s">
        <v>189</v>
      </c>
      <c r="D494" s="247" t="s">
        <v>191</v>
      </c>
      <c r="E494" s="255" t="s">
        <v>124</v>
      </c>
      <c r="F494" s="278">
        <v>327627.96873000002</v>
      </c>
      <c r="G494" s="278">
        <v>367651.36872999999</v>
      </c>
    </row>
    <row r="495" spans="1:7" s="311" customFormat="1" ht="22.5" hidden="1" x14ac:dyDescent="0.2">
      <c r="A495" s="1" t="s">
        <v>675</v>
      </c>
      <c r="B495" s="251" t="s">
        <v>178</v>
      </c>
      <c r="C495" s="8" t="s">
        <v>189</v>
      </c>
      <c r="D495" s="8" t="s">
        <v>676</v>
      </c>
      <c r="E495" s="251"/>
      <c r="F495" s="283">
        <v>0</v>
      </c>
      <c r="G495" s="283">
        <v>0</v>
      </c>
    </row>
    <row r="496" spans="1:7" s="311" customFormat="1" ht="22.5" hidden="1" x14ac:dyDescent="0.2">
      <c r="A496" s="1" t="s">
        <v>78</v>
      </c>
      <c r="B496" s="251" t="s">
        <v>178</v>
      </c>
      <c r="C496" s="8" t="s">
        <v>189</v>
      </c>
      <c r="D496" s="8" t="s">
        <v>676</v>
      </c>
      <c r="E496" s="251">
        <v>600</v>
      </c>
      <c r="F496" s="283">
        <v>0</v>
      </c>
      <c r="G496" s="283">
        <v>0</v>
      </c>
    </row>
    <row r="497" spans="1:7" s="311" customFormat="1" ht="12.75" hidden="1" x14ac:dyDescent="0.2">
      <c r="A497" s="1" t="s">
        <v>80</v>
      </c>
      <c r="B497" s="251" t="s">
        <v>178</v>
      </c>
      <c r="C497" s="8" t="s">
        <v>189</v>
      </c>
      <c r="D497" s="8" t="s">
        <v>676</v>
      </c>
      <c r="E497" s="251">
        <v>610</v>
      </c>
      <c r="F497" s="283">
        <v>0</v>
      </c>
      <c r="G497" s="283">
        <v>0</v>
      </c>
    </row>
    <row r="498" spans="1:7" s="311" customFormat="1" ht="33.75" hidden="1" x14ac:dyDescent="0.2">
      <c r="A498" s="1" t="s">
        <v>82</v>
      </c>
      <c r="B498" s="251" t="s">
        <v>178</v>
      </c>
      <c r="C498" s="8" t="s">
        <v>189</v>
      </c>
      <c r="D498" s="8" t="s">
        <v>676</v>
      </c>
      <c r="E498" s="251">
        <v>611</v>
      </c>
      <c r="F498" s="283">
        <v>0</v>
      </c>
      <c r="G498" s="283">
        <v>0</v>
      </c>
    </row>
    <row r="499" spans="1:7" s="311" customFormat="1" ht="45" x14ac:dyDescent="0.2">
      <c r="A499" s="55" t="s">
        <v>490</v>
      </c>
      <c r="B499" s="251" t="s">
        <v>178</v>
      </c>
      <c r="C499" s="8" t="s">
        <v>189</v>
      </c>
      <c r="D499" s="8" t="s">
        <v>439</v>
      </c>
      <c r="E499" s="255"/>
      <c r="F499" s="278">
        <v>16488.468730000001</v>
      </c>
      <c r="G499" s="278">
        <v>16488.468730000001</v>
      </c>
    </row>
    <row r="500" spans="1:7" s="311" customFormat="1" ht="45" x14ac:dyDescent="0.2">
      <c r="A500" s="55" t="s">
        <v>491</v>
      </c>
      <c r="B500" s="251" t="s">
        <v>178</v>
      </c>
      <c r="C500" s="8" t="s">
        <v>189</v>
      </c>
      <c r="D500" s="8" t="s">
        <v>508</v>
      </c>
      <c r="E500" s="255"/>
      <c r="F500" s="278">
        <v>3419.8020000000001</v>
      </c>
      <c r="G500" s="278">
        <v>3419.8020000000001</v>
      </c>
    </row>
    <row r="501" spans="1:7" s="311" customFormat="1" ht="22.5" x14ac:dyDescent="0.2">
      <c r="A501" s="1" t="s">
        <v>78</v>
      </c>
      <c r="B501" s="251" t="s">
        <v>178</v>
      </c>
      <c r="C501" s="8" t="s">
        <v>189</v>
      </c>
      <c r="D501" s="8" t="s">
        <v>508</v>
      </c>
      <c r="E501" s="251">
        <v>600</v>
      </c>
      <c r="F501" s="283">
        <v>3419.8020000000001</v>
      </c>
      <c r="G501" s="283">
        <v>3419.8020000000001</v>
      </c>
    </row>
    <row r="502" spans="1:7" s="311" customFormat="1" ht="12.75" x14ac:dyDescent="0.2">
      <c r="A502" s="1" t="s">
        <v>80</v>
      </c>
      <c r="B502" s="251" t="s">
        <v>178</v>
      </c>
      <c r="C502" s="8" t="s">
        <v>189</v>
      </c>
      <c r="D502" s="8" t="s">
        <v>508</v>
      </c>
      <c r="E502" s="251">
        <v>610</v>
      </c>
      <c r="F502" s="283">
        <v>3419.8020000000001</v>
      </c>
      <c r="G502" s="283">
        <v>3419.8020000000001</v>
      </c>
    </row>
    <row r="503" spans="1:7" s="311" customFormat="1" ht="33.75" x14ac:dyDescent="0.2">
      <c r="A503" s="1" t="s">
        <v>82</v>
      </c>
      <c r="B503" s="251" t="s">
        <v>178</v>
      </c>
      <c r="C503" s="8" t="s">
        <v>189</v>
      </c>
      <c r="D503" s="8" t="s">
        <v>508</v>
      </c>
      <c r="E503" s="251">
        <v>611</v>
      </c>
      <c r="F503" s="283">
        <v>3419.8020000000001</v>
      </c>
      <c r="G503" s="283">
        <v>3419.8020000000001</v>
      </c>
    </row>
    <row r="504" spans="1:7" s="311" customFormat="1" ht="45" x14ac:dyDescent="0.2">
      <c r="A504" s="55" t="s">
        <v>492</v>
      </c>
      <c r="B504" s="251" t="s">
        <v>178</v>
      </c>
      <c r="C504" s="8" t="s">
        <v>189</v>
      </c>
      <c r="D504" s="8" t="s">
        <v>509</v>
      </c>
      <c r="E504" s="255"/>
      <c r="F504" s="278">
        <v>2718.5709999999999</v>
      </c>
      <c r="G504" s="278">
        <v>2718.5709999999999</v>
      </c>
    </row>
    <row r="505" spans="1:7" s="311" customFormat="1" ht="22.5" x14ac:dyDescent="0.2">
      <c r="A505" s="1" t="s">
        <v>78</v>
      </c>
      <c r="B505" s="251" t="s">
        <v>178</v>
      </c>
      <c r="C505" s="8" t="s">
        <v>189</v>
      </c>
      <c r="D505" s="8" t="s">
        <v>509</v>
      </c>
      <c r="E505" s="251">
        <v>600</v>
      </c>
      <c r="F505" s="283">
        <v>2718.5709999999999</v>
      </c>
      <c r="G505" s="283">
        <v>2718.5709999999999</v>
      </c>
    </row>
    <row r="506" spans="1:7" s="311" customFormat="1" ht="12.75" x14ac:dyDescent="0.2">
      <c r="A506" s="1" t="s">
        <v>80</v>
      </c>
      <c r="B506" s="251" t="s">
        <v>178</v>
      </c>
      <c r="C506" s="8" t="s">
        <v>189</v>
      </c>
      <c r="D506" s="8" t="s">
        <v>509</v>
      </c>
      <c r="E506" s="251">
        <v>610</v>
      </c>
      <c r="F506" s="283">
        <v>2718.5709999999999</v>
      </c>
      <c r="G506" s="283">
        <v>2718.5709999999999</v>
      </c>
    </row>
    <row r="507" spans="1:7" s="311" customFormat="1" ht="33.75" x14ac:dyDescent="0.2">
      <c r="A507" s="1" t="s">
        <v>82</v>
      </c>
      <c r="B507" s="251" t="s">
        <v>178</v>
      </c>
      <c r="C507" s="8" t="s">
        <v>189</v>
      </c>
      <c r="D507" s="8" t="s">
        <v>509</v>
      </c>
      <c r="E507" s="251">
        <v>611</v>
      </c>
      <c r="F507" s="283">
        <v>2718.5709999999999</v>
      </c>
      <c r="G507" s="283">
        <v>2718.5709999999999</v>
      </c>
    </row>
    <row r="508" spans="1:7" s="311" customFormat="1" ht="45" x14ac:dyDescent="0.2">
      <c r="A508" s="55" t="s">
        <v>493</v>
      </c>
      <c r="B508" s="251" t="s">
        <v>178</v>
      </c>
      <c r="C508" s="8" t="s">
        <v>189</v>
      </c>
      <c r="D508" s="8" t="s">
        <v>510</v>
      </c>
      <c r="E508" s="255"/>
      <c r="F508" s="278">
        <v>2257.7359999999999</v>
      </c>
      <c r="G508" s="278">
        <v>2257.7359999999999</v>
      </c>
    </row>
    <row r="509" spans="1:7" s="311" customFormat="1" ht="22.5" x14ac:dyDescent="0.2">
      <c r="A509" s="1" t="s">
        <v>78</v>
      </c>
      <c r="B509" s="251" t="s">
        <v>178</v>
      </c>
      <c r="C509" s="8" t="s">
        <v>189</v>
      </c>
      <c r="D509" s="8" t="s">
        <v>510</v>
      </c>
      <c r="E509" s="251">
        <v>600</v>
      </c>
      <c r="F509" s="283">
        <v>2257.7359999999999</v>
      </c>
      <c r="G509" s="283">
        <v>2257.7359999999999</v>
      </c>
    </row>
    <row r="510" spans="1:7" s="311" customFormat="1" ht="12.75" x14ac:dyDescent="0.2">
      <c r="A510" s="1" t="s">
        <v>80</v>
      </c>
      <c r="B510" s="251" t="s">
        <v>178</v>
      </c>
      <c r="C510" s="8" t="s">
        <v>189</v>
      </c>
      <c r="D510" s="8" t="s">
        <v>510</v>
      </c>
      <c r="E510" s="251">
        <v>610</v>
      </c>
      <c r="F510" s="283">
        <v>2257.7359999999999</v>
      </c>
      <c r="G510" s="283">
        <v>2257.7359999999999</v>
      </c>
    </row>
    <row r="511" spans="1:7" s="311" customFormat="1" ht="33.75" x14ac:dyDescent="0.2">
      <c r="A511" s="1" t="s">
        <v>82</v>
      </c>
      <c r="B511" s="251" t="s">
        <v>178</v>
      </c>
      <c r="C511" s="8" t="s">
        <v>189</v>
      </c>
      <c r="D511" s="8" t="s">
        <v>510</v>
      </c>
      <c r="E511" s="251">
        <v>611</v>
      </c>
      <c r="F511" s="283">
        <v>2257.7359999999999</v>
      </c>
      <c r="G511" s="283">
        <v>2257.7359999999999</v>
      </c>
    </row>
    <row r="512" spans="1:7" s="311" customFormat="1" ht="45" x14ac:dyDescent="0.2">
      <c r="A512" s="55" t="s">
        <v>494</v>
      </c>
      <c r="B512" s="251" t="s">
        <v>178</v>
      </c>
      <c r="C512" s="8" t="s">
        <v>189</v>
      </c>
      <c r="D512" s="8" t="s">
        <v>511</v>
      </c>
      <c r="E512" s="255"/>
      <c r="F512" s="278">
        <v>2622.2060000000001</v>
      </c>
      <c r="G512" s="278">
        <v>2622.2060000000001</v>
      </c>
    </row>
    <row r="513" spans="1:7" s="311" customFormat="1" ht="22.5" x14ac:dyDescent="0.2">
      <c r="A513" s="1" t="s">
        <v>78</v>
      </c>
      <c r="B513" s="251" t="s">
        <v>178</v>
      </c>
      <c r="C513" s="8" t="s">
        <v>189</v>
      </c>
      <c r="D513" s="8" t="s">
        <v>511</v>
      </c>
      <c r="E513" s="251">
        <v>600</v>
      </c>
      <c r="F513" s="283">
        <v>2622.2060000000001</v>
      </c>
      <c r="G513" s="283">
        <v>2622.2060000000001</v>
      </c>
    </row>
    <row r="514" spans="1:7" s="311" customFormat="1" ht="12.75" x14ac:dyDescent="0.2">
      <c r="A514" s="1" t="s">
        <v>80</v>
      </c>
      <c r="B514" s="251" t="s">
        <v>178</v>
      </c>
      <c r="C514" s="8" t="s">
        <v>189</v>
      </c>
      <c r="D514" s="8" t="s">
        <v>511</v>
      </c>
      <c r="E514" s="251">
        <v>610</v>
      </c>
      <c r="F514" s="283">
        <v>2622.2060000000001</v>
      </c>
      <c r="G514" s="283">
        <v>2622.2060000000001</v>
      </c>
    </row>
    <row r="515" spans="1:7" s="311" customFormat="1" ht="33.75" x14ac:dyDescent="0.2">
      <c r="A515" s="1" t="s">
        <v>82</v>
      </c>
      <c r="B515" s="251" t="s">
        <v>178</v>
      </c>
      <c r="C515" s="8" t="s">
        <v>189</v>
      </c>
      <c r="D515" s="8" t="s">
        <v>511</v>
      </c>
      <c r="E515" s="251">
        <v>611</v>
      </c>
      <c r="F515" s="283">
        <v>2622.2060000000001</v>
      </c>
      <c r="G515" s="283">
        <v>2622.2060000000001</v>
      </c>
    </row>
    <row r="516" spans="1:7" s="311" customFormat="1" ht="45" x14ac:dyDescent="0.2">
      <c r="A516" s="55" t="s">
        <v>495</v>
      </c>
      <c r="B516" s="251" t="s">
        <v>178</v>
      </c>
      <c r="C516" s="8" t="s">
        <v>189</v>
      </c>
      <c r="D516" s="8" t="s">
        <v>512</v>
      </c>
      <c r="E516" s="255"/>
      <c r="F516" s="278">
        <v>3427.3159999999998</v>
      </c>
      <c r="G516" s="278">
        <v>3427.3159999999998</v>
      </c>
    </row>
    <row r="517" spans="1:7" s="22" customFormat="1" ht="22.5" x14ac:dyDescent="0.2">
      <c r="A517" s="1" t="s">
        <v>78</v>
      </c>
      <c r="B517" s="251" t="s">
        <v>178</v>
      </c>
      <c r="C517" s="8" t="s">
        <v>189</v>
      </c>
      <c r="D517" s="8" t="s">
        <v>512</v>
      </c>
      <c r="E517" s="251">
        <v>600</v>
      </c>
      <c r="F517" s="283">
        <v>3427.3159999999998</v>
      </c>
      <c r="G517" s="283">
        <v>3427.3159999999998</v>
      </c>
    </row>
    <row r="518" spans="1:7" s="22" customFormat="1" ht="12" x14ac:dyDescent="0.2">
      <c r="A518" s="1" t="s">
        <v>80</v>
      </c>
      <c r="B518" s="251" t="s">
        <v>178</v>
      </c>
      <c r="C518" s="8" t="s">
        <v>189</v>
      </c>
      <c r="D518" s="8" t="s">
        <v>512</v>
      </c>
      <c r="E518" s="251">
        <v>610</v>
      </c>
      <c r="F518" s="283">
        <v>3427.3159999999998</v>
      </c>
      <c r="G518" s="283">
        <v>3427.3159999999998</v>
      </c>
    </row>
    <row r="519" spans="1:7" s="22" customFormat="1" ht="33.75" x14ac:dyDescent="0.2">
      <c r="A519" s="1" t="s">
        <v>82</v>
      </c>
      <c r="B519" s="251" t="s">
        <v>178</v>
      </c>
      <c r="C519" s="8" t="s">
        <v>189</v>
      </c>
      <c r="D519" s="8" t="s">
        <v>512</v>
      </c>
      <c r="E519" s="251">
        <v>611</v>
      </c>
      <c r="F519" s="283">
        <v>3427.3159999999998</v>
      </c>
      <c r="G519" s="283">
        <v>3427.3159999999998</v>
      </c>
    </row>
    <row r="520" spans="1:7" s="22" customFormat="1" ht="45" x14ac:dyDescent="0.2">
      <c r="A520" s="55" t="s">
        <v>496</v>
      </c>
      <c r="B520" s="251" t="s">
        <v>178</v>
      </c>
      <c r="C520" s="8" t="s">
        <v>189</v>
      </c>
      <c r="D520" s="8" t="s">
        <v>513</v>
      </c>
      <c r="E520" s="255"/>
      <c r="F520" s="278">
        <v>2042.83773</v>
      </c>
      <c r="G520" s="278">
        <v>2042.83773</v>
      </c>
    </row>
    <row r="521" spans="1:7" s="311" customFormat="1" ht="22.5" x14ac:dyDescent="0.2">
      <c r="A521" s="1" t="s">
        <v>78</v>
      </c>
      <c r="B521" s="251" t="s">
        <v>178</v>
      </c>
      <c r="C521" s="8" t="s">
        <v>189</v>
      </c>
      <c r="D521" s="8" t="s">
        <v>513</v>
      </c>
      <c r="E521" s="251">
        <v>600</v>
      </c>
      <c r="F521" s="283">
        <v>2042.83773</v>
      </c>
      <c r="G521" s="283">
        <v>2042.83773</v>
      </c>
    </row>
    <row r="522" spans="1:7" s="311" customFormat="1" ht="12.75" x14ac:dyDescent="0.2">
      <c r="A522" s="1" t="s">
        <v>80</v>
      </c>
      <c r="B522" s="251" t="s">
        <v>178</v>
      </c>
      <c r="C522" s="8" t="s">
        <v>189</v>
      </c>
      <c r="D522" s="8" t="s">
        <v>513</v>
      </c>
      <c r="E522" s="251">
        <v>610</v>
      </c>
      <c r="F522" s="283">
        <v>2042.83773</v>
      </c>
      <c r="G522" s="283">
        <v>2042.83773</v>
      </c>
    </row>
    <row r="523" spans="1:7" s="311" customFormat="1" ht="33.75" x14ac:dyDescent="0.2">
      <c r="A523" s="1" t="s">
        <v>82</v>
      </c>
      <c r="B523" s="251" t="s">
        <v>178</v>
      </c>
      <c r="C523" s="8" t="s">
        <v>189</v>
      </c>
      <c r="D523" s="8" t="s">
        <v>513</v>
      </c>
      <c r="E523" s="251">
        <v>611</v>
      </c>
      <c r="F523" s="283">
        <v>2042.83773</v>
      </c>
      <c r="G523" s="283">
        <v>2042.83773</v>
      </c>
    </row>
    <row r="524" spans="1:7" s="311" customFormat="1" ht="45" x14ac:dyDescent="0.2">
      <c r="A524" s="1" t="s">
        <v>55</v>
      </c>
      <c r="B524" s="251" t="s">
        <v>178</v>
      </c>
      <c r="C524" s="8" t="s">
        <v>189</v>
      </c>
      <c r="D524" s="8" t="s">
        <v>440</v>
      </c>
      <c r="E524" s="251" t="s">
        <v>124</v>
      </c>
      <c r="F524" s="283">
        <v>266237</v>
      </c>
      <c r="G524" s="283">
        <v>306254.3</v>
      </c>
    </row>
    <row r="525" spans="1:7" s="311" customFormat="1" ht="22.5" x14ac:dyDescent="0.2">
      <c r="A525" s="1" t="s">
        <v>78</v>
      </c>
      <c r="B525" s="251" t="s">
        <v>178</v>
      </c>
      <c r="C525" s="251" t="s">
        <v>189</v>
      </c>
      <c r="D525" s="8" t="s">
        <v>440</v>
      </c>
      <c r="E525" s="251" t="s">
        <v>79</v>
      </c>
      <c r="F525" s="283">
        <v>266237</v>
      </c>
      <c r="G525" s="283">
        <v>306254.3</v>
      </c>
    </row>
    <row r="526" spans="1:7" s="311" customFormat="1" ht="12.75" x14ac:dyDescent="0.2">
      <c r="A526" s="1" t="s">
        <v>80</v>
      </c>
      <c r="B526" s="251" t="s">
        <v>178</v>
      </c>
      <c r="C526" s="251" t="s">
        <v>189</v>
      </c>
      <c r="D526" s="8" t="s">
        <v>440</v>
      </c>
      <c r="E526" s="251" t="s">
        <v>81</v>
      </c>
      <c r="F526" s="283">
        <v>266237</v>
      </c>
      <c r="G526" s="283">
        <v>306254.3</v>
      </c>
    </row>
    <row r="527" spans="1:7" s="311" customFormat="1" ht="33.75" x14ac:dyDescent="0.2">
      <c r="A527" s="1" t="s">
        <v>82</v>
      </c>
      <c r="B527" s="251" t="s">
        <v>178</v>
      </c>
      <c r="C527" s="251" t="s">
        <v>189</v>
      </c>
      <c r="D527" s="8" t="s">
        <v>440</v>
      </c>
      <c r="E527" s="251" t="s">
        <v>83</v>
      </c>
      <c r="F527" s="283">
        <v>266237</v>
      </c>
      <c r="G527" s="283">
        <v>306254.3</v>
      </c>
    </row>
    <row r="528" spans="1:7" s="311" customFormat="1" ht="22.5" x14ac:dyDescent="0.2">
      <c r="A528" s="1" t="s">
        <v>582</v>
      </c>
      <c r="B528" s="251" t="s">
        <v>178</v>
      </c>
      <c r="C528" s="8" t="s">
        <v>74</v>
      </c>
      <c r="D528" s="8" t="s">
        <v>599</v>
      </c>
      <c r="E528" s="251"/>
      <c r="F528" s="283">
        <v>1405</v>
      </c>
      <c r="G528" s="283">
        <v>1405</v>
      </c>
    </row>
    <row r="529" spans="1:7" s="311" customFormat="1" ht="22.5" x14ac:dyDescent="0.2">
      <c r="A529" s="1" t="s">
        <v>78</v>
      </c>
      <c r="B529" s="251" t="s">
        <v>178</v>
      </c>
      <c r="C529" s="8" t="s">
        <v>189</v>
      </c>
      <c r="D529" s="8" t="s">
        <v>599</v>
      </c>
      <c r="E529" s="251">
        <v>600</v>
      </c>
      <c r="F529" s="283">
        <v>1405</v>
      </c>
      <c r="G529" s="283">
        <v>1405</v>
      </c>
    </row>
    <row r="530" spans="1:7" s="311" customFormat="1" ht="12.75" x14ac:dyDescent="0.2">
      <c r="A530" s="1" t="s">
        <v>80</v>
      </c>
      <c r="B530" s="251" t="s">
        <v>178</v>
      </c>
      <c r="C530" s="8" t="s">
        <v>189</v>
      </c>
      <c r="D530" s="8" t="s">
        <v>599</v>
      </c>
      <c r="E530" s="251">
        <v>610</v>
      </c>
      <c r="F530" s="283">
        <v>1405</v>
      </c>
      <c r="G530" s="283">
        <v>1405</v>
      </c>
    </row>
    <row r="531" spans="1:7" s="311" customFormat="1" ht="33.75" x14ac:dyDescent="0.2">
      <c r="A531" s="1" t="s">
        <v>82</v>
      </c>
      <c r="B531" s="251" t="s">
        <v>178</v>
      </c>
      <c r="C531" s="8" t="s">
        <v>189</v>
      </c>
      <c r="D531" s="8" t="s">
        <v>599</v>
      </c>
      <c r="E531" s="251">
        <v>611</v>
      </c>
      <c r="F531" s="283">
        <v>1405</v>
      </c>
      <c r="G531" s="283">
        <v>1405</v>
      </c>
    </row>
    <row r="532" spans="1:7" s="311" customFormat="1" ht="33.75" x14ac:dyDescent="0.2">
      <c r="A532" s="1" t="s">
        <v>469</v>
      </c>
      <c r="B532" s="251" t="s">
        <v>178</v>
      </c>
      <c r="C532" s="8" t="s">
        <v>189</v>
      </c>
      <c r="D532" s="8" t="s">
        <v>944</v>
      </c>
      <c r="E532" s="251"/>
      <c r="F532" s="283">
        <v>804</v>
      </c>
      <c r="G532" s="283">
        <v>804</v>
      </c>
    </row>
    <row r="533" spans="1:7" s="311" customFormat="1" ht="22.5" x14ac:dyDescent="0.2">
      <c r="A533" s="1" t="s">
        <v>78</v>
      </c>
      <c r="B533" s="251" t="s">
        <v>178</v>
      </c>
      <c r="C533" s="8" t="s">
        <v>189</v>
      </c>
      <c r="D533" s="8" t="s">
        <v>944</v>
      </c>
      <c r="E533" s="251" t="s">
        <v>79</v>
      </c>
      <c r="F533" s="283">
        <v>804</v>
      </c>
      <c r="G533" s="283">
        <v>804</v>
      </c>
    </row>
    <row r="534" spans="1:7" s="311" customFormat="1" ht="12.75" x14ac:dyDescent="0.2">
      <c r="A534" s="1" t="s">
        <v>80</v>
      </c>
      <c r="B534" s="251" t="s">
        <v>178</v>
      </c>
      <c r="C534" s="8" t="s">
        <v>189</v>
      </c>
      <c r="D534" s="8" t="s">
        <v>944</v>
      </c>
      <c r="E534" s="251" t="s">
        <v>81</v>
      </c>
      <c r="F534" s="283">
        <v>804</v>
      </c>
      <c r="G534" s="283">
        <v>804</v>
      </c>
    </row>
    <row r="535" spans="1:7" s="311" customFormat="1" ht="12.75" x14ac:dyDescent="0.2">
      <c r="A535" s="1" t="s">
        <v>446</v>
      </c>
      <c r="B535" s="251" t="s">
        <v>178</v>
      </c>
      <c r="C535" s="8" t="s">
        <v>189</v>
      </c>
      <c r="D535" s="8" t="s">
        <v>944</v>
      </c>
      <c r="E535" s="251">
        <v>612</v>
      </c>
      <c r="F535" s="283">
        <v>804</v>
      </c>
      <c r="G535" s="283">
        <v>804</v>
      </c>
    </row>
    <row r="536" spans="1:7" s="311" customFormat="1" ht="33.75" x14ac:dyDescent="0.2">
      <c r="A536" s="1" t="s">
        <v>469</v>
      </c>
      <c r="B536" s="251" t="s">
        <v>178</v>
      </c>
      <c r="C536" s="8" t="s">
        <v>189</v>
      </c>
      <c r="D536" s="8" t="s">
        <v>945</v>
      </c>
      <c r="E536" s="251"/>
      <c r="F536" s="283">
        <v>29685.599999999999</v>
      </c>
      <c r="G536" s="283">
        <v>29685.599999999999</v>
      </c>
    </row>
    <row r="537" spans="1:7" s="311" customFormat="1" ht="22.5" x14ac:dyDescent="0.2">
      <c r="A537" s="1" t="s">
        <v>78</v>
      </c>
      <c r="B537" s="251" t="s">
        <v>178</v>
      </c>
      <c r="C537" s="8" t="s">
        <v>189</v>
      </c>
      <c r="D537" s="8" t="s">
        <v>945</v>
      </c>
      <c r="E537" s="251" t="s">
        <v>79</v>
      </c>
      <c r="F537" s="283">
        <v>29685.599999999999</v>
      </c>
      <c r="G537" s="283">
        <v>29685.599999999999</v>
      </c>
    </row>
    <row r="538" spans="1:7" s="311" customFormat="1" ht="12.75" x14ac:dyDescent="0.2">
      <c r="A538" s="1" t="s">
        <v>80</v>
      </c>
      <c r="B538" s="251" t="s">
        <v>178</v>
      </c>
      <c r="C538" s="8" t="s">
        <v>189</v>
      </c>
      <c r="D538" s="8" t="s">
        <v>945</v>
      </c>
      <c r="E538" s="251" t="s">
        <v>81</v>
      </c>
      <c r="F538" s="283">
        <v>29685.599999999999</v>
      </c>
      <c r="G538" s="283">
        <v>29685.599999999999</v>
      </c>
    </row>
    <row r="539" spans="1:7" s="311" customFormat="1" ht="12.75" x14ac:dyDescent="0.2">
      <c r="A539" s="1" t="s">
        <v>446</v>
      </c>
      <c r="B539" s="251" t="s">
        <v>178</v>
      </c>
      <c r="C539" s="8" t="s">
        <v>189</v>
      </c>
      <c r="D539" s="8" t="s">
        <v>945</v>
      </c>
      <c r="E539" s="251">
        <v>612</v>
      </c>
      <c r="F539" s="283">
        <v>29685.599999999999</v>
      </c>
      <c r="G539" s="283">
        <v>29685.599999999999</v>
      </c>
    </row>
    <row r="540" spans="1:7" s="311" customFormat="1" ht="33.75" x14ac:dyDescent="0.2">
      <c r="A540" s="1" t="s">
        <v>467</v>
      </c>
      <c r="B540" s="251" t="s">
        <v>178</v>
      </c>
      <c r="C540" s="8" t="s">
        <v>189</v>
      </c>
      <c r="D540" s="8" t="s">
        <v>551</v>
      </c>
      <c r="E540" s="251"/>
      <c r="F540" s="283">
        <v>9291</v>
      </c>
      <c r="G540" s="283">
        <v>9280.4</v>
      </c>
    </row>
    <row r="541" spans="1:7" s="311" customFormat="1" ht="22.5" x14ac:dyDescent="0.2">
      <c r="A541" s="1" t="s">
        <v>78</v>
      </c>
      <c r="B541" s="251" t="s">
        <v>178</v>
      </c>
      <c r="C541" s="8" t="s">
        <v>189</v>
      </c>
      <c r="D541" s="8" t="s">
        <v>551</v>
      </c>
      <c r="E541" s="251" t="s">
        <v>79</v>
      </c>
      <c r="F541" s="283">
        <v>9291</v>
      </c>
      <c r="G541" s="283">
        <v>9280.4</v>
      </c>
    </row>
    <row r="542" spans="1:7" s="311" customFormat="1" ht="12.75" x14ac:dyDescent="0.2">
      <c r="A542" s="1" t="s">
        <v>80</v>
      </c>
      <c r="B542" s="251" t="s">
        <v>178</v>
      </c>
      <c r="C542" s="8" t="s">
        <v>189</v>
      </c>
      <c r="D542" s="8" t="s">
        <v>551</v>
      </c>
      <c r="E542" s="251" t="s">
        <v>81</v>
      </c>
      <c r="F542" s="283">
        <v>9291</v>
      </c>
      <c r="G542" s="283">
        <v>9280.4</v>
      </c>
    </row>
    <row r="543" spans="1:7" s="311" customFormat="1" ht="12.75" x14ac:dyDescent="0.2">
      <c r="A543" s="5" t="s">
        <v>446</v>
      </c>
      <c r="B543" s="251" t="s">
        <v>178</v>
      </c>
      <c r="C543" s="8" t="s">
        <v>189</v>
      </c>
      <c r="D543" s="8" t="s">
        <v>551</v>
      </c>
      <c r="E543" s="251">
        <v>612</v>
      </c>
      <c r="F543" s="283">
        <v>9291</v>
      </c>
      <c r="G543" s="283">
        <v>9280.4</v>
      </c>
    </row>
    <row r="544" spans="1:7" s="311" customFormat="1" ht="33.75" x14ac:dyDescent="0.2">
      <c r="A544" s="5" t="s">
        <v>547</v>
      </c>
      <c r="B544" s="251" t="s">
        <v>178</v>
      </c>
      <c r="C544" s="8" t="s">
        <v>189</v>
      </c>
      <c r="D544" s="8" t="s">
        <v>552</v>
      </c>
      <c r="E544" s="251"/>
      <c r="F544" s="283">
        <v>986</v>
      </c>
      <c r="G544" s="283">
        <v>986</v>
      </c>
    </row>
    <row r="545" spans="1:7" s="311" customFormat="1" ht="22.5" x14ac:dyDescent="0.2">
      <c r="A545" s="1" t="s">
        <v>78</v>
      </c>
      <c r="B545" s="251" t="s">
        <v>178</v>
      </c>
      <c r="C545" s="8" t="s">
        <v>189</v>
      </c>
      <c r="D545" s="8" t="s">
        <v>552</v>
      </c>
      <c r="E545" s="251" t="s">
        <v>79</v>
      </c>
      <c r="F545" s="283">
        <v>986</v>
      </c>
      <c r="G545" s="283">
        <v>986</v>
      </c>
    </row>
    <row r="546" spans="1:7" s="311" customFormat="1" ht="12.75" x14ac:dyDescent="0.2">
      <c r="A546" s="1" t="s">
        <v>80</v>
      </c>
      <c r="B546" s="251" t="s">
        <v>178</v>
      </c>
      <c r="C546" s="8" t="s">
        <v>189</v>
      </c>
      <c r="D546" s="8" t="s">
        <v>552</v>
      </c>
      <c r="E546" s="251" t="s">
        <v>81</v>
      </c>
      <c r="F546" s="283">
        <v>986</v>
      </c>
      <c r="G546" s="283">
        <v>986</v>
      </c>
    </row>
    <row r="547" spans="1:7" s="311" customFormat="1" ht="12.75" x14ac:dyDescent="0.2">
      <c r="A547" s="85" t="s">
        <v>446</v>
      </c>
      <c r="B547" s="251" t="s">
        <v>178</v>
      </c>
      <c r="C547" s="8" t="s">
        <v>189</v>
      </c>
      <c r="D547" s="8" t="s">
        <v>552</v>
      </c>
      <c r="E547" s="251">
        <v>612</v>
      </c>
      <c r="F547" s="283">
        <v>986</v>
      </c>
      <c r="G547" s="283">
        <v>986</v>
      </c>
    </row>
    <row r="548" spans="1:7" s="311" customFormat="1" ht="33.75" x14ac:dyDescent="0.2">
      <c r="A548" s="53" t="s">
        <v>372</v>
      </c>
      <c r="B548" s="280" t="s">
        <v>178</v>
      </c>
      <c r="C548" s="280" t="s">
        <v>189</v>
      </c>
      <c r="D548" s="281" t="s">
        <v>186</v>
      </c>
      <c r="E548" s="280"/>
      <c r="F548" s="282">
        <v>804</v>
      </c>
      <c r="G548" s="282">
        <v>804</v>
      </c>
    </row>
    <row r="549" spans="1:7" s="311" customFormat="1" ht="33.75" x14ac:dyDescent="0.2">
      <c r="A549" s="29" t="s">
        <v>58</v>
      </c>
      <c r="B549" s="251" t="s">
        <v>178</v>
      </c>
      <c r="C549" s="251" t="s">
        <v>189</v>
      </c>
      <c r="D549" s="8" t="s">
        <v>610</v>
      </c>
      <c r="E549" s="251"/>
      <c r="F549" s="283">
        <v>804</v>
      </c>
      <c r="G549" s="283">
        <v>804</v>
      </c>
    </row>
    <row r="550" spans="1:7" s="311" customFormat="1" ht="22.5" x14ac:dyDescent="0.2">
      <c r="A550" s="1" t="s">
        <v>78</v>
      </c>
      <c r="B550" s="251" t="s">
        <v>178</v>
      </c>
      <c r="C550" s="251" t="s">
        <v>189</v>
      </c>
      <c r="D550" s="8" t="s">
        <v>610</v>
      </c>
      <c r="E550" s="251">
        <v>600</v>
      </c>
      <c r="F550" s="283">
        <v>804</v>
      </c>
      <c r="G550" s="283">
        <v>804</v>
      </c>
    </row>
    <row r="551" spans="1:7" s="311" customFormat="1" ht="12.75" x14ac:dyDescent="0.2">
      <c r="A551" s="1" t="s">
        <v>80</v>
      </c>
      <c r="B551" s="251" t="s">
        <v>178</v>
      </c>
      <c r="C551" s="251" t="s">
        <v>189</v>
      </c>
      <c r="D551" s="8" t="s">
        <v>610</v>
      </c>
      <c r="E551" s="251">
        <v>610</v>
      </c>
      <c r="F551" s="283">
        <v>804</v>
      </c>
      <c r="G551" s="283">
        <v>804</v>
      </c>
    </row>
    <row r="552" spans="1:7" s="311" customFormat="1" ht="33.75" x14ac:dyDescent="0.2">
      <c r="A552" s="1" t="s">
        <v>82</v>
      </c>
      <c r="B552" s="251" t="s">
        <v>178</v>
      </c>
      <c r="C552" s="251" t="s">
        <v>189</v>
      </c>
      <c r="D552" s="8" t="s">
        <v>610</v>
      </c>
      <c r="E552" s="251">
        <v>611</v>
      </c>
      <c r="F552" s="283">
        <v>804</v>
      </c>
      <c r="G552" s="283">
        <v>804</v>
      </c>
    </row>
    <row r="553" spans="1:7" s="311" customFormat="1" ht="45" x14ac:dyDescent="0.2">
      <c r="A553" s="1" t="s">
        <v>592</v>
      </c>
      <c r="B553" s="251" t="s">
        <v>178</v>
      </c>
      <c r="C553" s="8" t="s">
        <v>189</v>
      </c>
      <c r="D553" s="8" t="s">
        <v>946</v>
      </c>
      <c r="E553" s="251"/>
      <c r="F553" s="283">
        <v>1926.9</v>
      </c>
      <c r="G553" s="283">
        <v>1943.6</v>
      </c>
    </row>
    <row r="554" spans="1:7" s="311" customFormat="1" ht="22.5" x14ac:dyDescent="0.2">
      <c r="A554" s="1" t="s">
        <v>78</v>
      </c>
      <c r="B554" s="251" t="s">
        <v>178</v>
      </c>
      <c r="C554" s="8" t="s">
        <v>189</v>
      </c>
      <c r="D554" s="8" t="s">
        <v>946</v>
      </c>
      <c r="E554" s="251">
        <v>600</v>
      </c>
      <c r="F554" s="283">
        <v>1926.9</v>
      </c>
      <c r="G554" s="283">
        <v>1943.6</v>
      </c>
    </row>
    <row r="555" spans="1:7" s="311" customFormat="1" ht="12.75" x14ac:dyDescent="0.2">
      <c r="A555" s="1" t="s">
        <v>80</v>
      </c>
      <c r="B555" s="251" t="s">
        <v>178</v>
      </c>
      <c r="C555" s="8" t="s">
        <v>189</v>
      </c>
      <c r="D555" s="8" t="s">
        <v>946</v>
      </c>
      <c r="E555" s="251">
        <v>610</v>
      </c>
      <c r="F555" s="283">
        <v>1926.9</v>
      </c>
      <c r="G555" s="283">
        <v>1943.6</v>
      </c>
    </row>
    <row r="556" spans="1:7" s="311" customFormat="1" ht="12.75" x14ac:dyDescent="0.2">
      <c r="A556" s="1" t="s">
        <v>446</v>
      </c>
      <c r="B556" s="251" t="s">
        <v>178</v>
      </c>
      <c r="C556" s="8" t="s">
        <v>189</v>
      </c>
      <c r="D556" s="8" t="s">
        <v>946</v>
      </c>
      <c r="E556" s="251">
        <v>612</v>
      </c>
      <c r="F556" s="283">
        <v>1926.9</v>
      </c>
      <c r="G556" s="283">
        <v>1943.6</v>
      </c>
    </row>
    <row r="557" spans="1:7" s="311" customFormat="1" ht="45" hidden="1" x14ac:dyDescent="0.2">
      <c r="A557" s="1" t="s">
        <v>943</v>
      </c>
      <c r="B557" s="251" t="s">
        <v>178</v>
      </c>
      <c r="C557" s="8" t="s">
        <v>189</v>
      </c>
      <c r="D557" s="8" t="s">
        <v>707</v>
      </c>
      <c r="E557" s="251"/>
      <c r="F557" s="193">
        <v>0</v>
      </c>
      <c r="G557" s="193">
        <v>0</v>
      </c>
    </row>
    <row r="558" spans="1:7" s="311" customFormat="1" ht="22.5" hidden="1" x14ac:dyDescent="0.2">
      <c r="A558" s="1" t="s">
        <v>78</v>
      </c>
      <c r="B558" s="251" t="s">
        <v>178</v>
      </c>
      <c r="C558" s="8" t="s">
        <v>189</v>
      </c>
      <c r="D558" s="8" t="s">
        <v>707</v>
      </c>
      <c r="E558" s="251">
        <v>600</v>
      </c>
      <c r="F558" s="193">
        <v>0</v>
      </c>
      <c r="G558" s="193">
        <v>0</v>
      </c>
    </row>
    <row r="559" spans="1:7" s="311" customFormat="1" ht="12.75" hidden="1" x14ac:dyDescent="0.2">
      <c r="A559" s="1" t="s">
        <v>80</v>
      </c>
      <c r="B559" s="251" t="s">
        <v>178</v>
      </c>
      <c r="C559" s="8" t="s">
        <v>189</v>
      </c>
      <c r="D559" s="8" t="s">
        <v>707</v>
      </c>
      <c r="E559" s="251">
        <v>610</v>
      </c>
      <c r="F559" s="193">
        <v>0</v>
      </c>
      <c r="G559" s="193">
        <v>0</v>
      </c>
    </row>
    <row r="560" spans="1:7" s="311" customFormat="1" ht="12.75" hidden="1" x14ac:dyDescent="0.2">
      <c r="A560" s="1" t="s">
        <v>446</v>
      </c>
      <c r="B560" s="251" t="s">
        <v>178</v>
      </c>
      <c r="C560" s="8" t="s">
        <v>189</v>
      </c>
      <c r="D560" s="8" t="s">
        <v>707</v>
      </c>
      <c r="E560" s="251">
        <v>612</v>
      </c>
      <c r="F560" s="193"/>
      <c r="G560" s="193"/>
    </row>
    <row r="561" spans="1:7" s="311" customFormat="1" ht="33.75" hidden="1" x14ac:dyDescent="0.2">
      <c r="A561" s="1" t="s">
        <v>469</v>
      </c>
      <c r="B561" s="251" t="s">
        <v>178</v>
      </c>
      <c r="C561" s="8" t="s">
        <v>189</v>
      </c>
      <c r="D561" s="8" t="s">
        <v>550</v>
      </c>
      <c r="E561" s="251"/>
      <c r="F561" s="193">
        <v>0</v>
      </c>
      <c r="G561" s="193">
        <v>0</v>
      </c>
    </row>
    <row r="562" spans="1:7" s="311" customFormat="1" ht="22.5" hidden="1" x14ac:dyDescent="0.2">
      <c r="A562" s="1" t="s">
        <v>78</v>
      </c>
      <c r="B562" s="251" t="s">
        <v>178</v>
      </c>
      <c r="C562" s="8" t="s">
        <v>189</v>
      </c>
      <c r="D562" s="8" t="s">
        <v>550</v>
      </c>
      <c r="E562" s="251" t="s">
        <v>79</v>
      </c>
      <c r="F562" s="193">
        <v>0</v>
      </c>
      <c r="G562" s="193">
        <v>0</v>
      </c>
    </row>
    <row r="563" spans="1:7" s="311" customFormat="1" ht="12.75" hidden="1" x14ac:dyDescent="0.2">
      <c r="A563" s="1" t="s">
        <v>80</v>
      </c>
      <c r="B563" s="251" t="s">
        <v>178</v>
      </c>
      <c r="C563" s="8" t="s">
        <v>189</v>
      </c>
      <c r="D563" s="8" t="s">
        <v>550</v>
      </c>
      <c r="E563" s="251" t="s">
        <v>81</v>
      </c>
      <c r="F563" s="193">
        <v>0</v>
      </c>
      <c r="G563" s="193">
        <v>0</v>
      </c>
    </row>
    <row r="564" spans="1:7" s="311" customFormat="1" ht="12.75" hidden="1" x14ac:dyDescent="0.2">
      <c r="A564" s="1" t="s">
        <v>446</v>
      </c>
      <c r="B564" s="251" t="s">
        <v>178</v>
      </c>
      <c r="C564" s="8" t="s">
        <v>189</v>
      </c>
      <c r="D564" s="8" t="s">
        <v>550</v>
      </c>
      <c r="E564" s="251">
        <v>612</v>
      </c>
      <c r="F564" s="193"/>
      <c r="G564" s="193"/>
    </row>
    <row r="565" spans="1:7" s="311" customFormat="1" ht="12.75" x14ac:dyDescent="0.2">
      <c r="A565" s="3" t="s">
        <v>310</v>
      </c>
      <c r="B565" s="255" t="s">
        <v>178</v>
      </c>
      <c r="C565" s="247" t="s">
        <v>128</v>
      </c>
      <c r="D565" s="247"/>
      <c r="E565" s="255" t="s">
        <v>124</v>
      </c>
      <c r="F565" s="278">
        <v>45965.641000000003</v>
      </c>
      <c r="G565" s="278">
        <v>60206.091</v>
      </c>
    </row>
    <row r="566" spans="1:7" s="311" customFormat="1" ht="22.5" x14ac:dyDescent="0.2">
      <c r="A566" s="53" t="s">
        <v>398</v>
      </c>
      <c r="B566" s="280" t="s">
        <v>178</v>
      </c>
      <c r="C566" s="281" t="s">
        <v>128</v>
      </c>
      <c r="D566" s="281" t="s">
        <v>311</v>
      </c>
      <c r="E566" s="280" t="s">
        <v>124</v>
      </c>
      <c r="F566" s="282">
        <v>32572.007000000001</v>
      </c>
      <c r="G566" s="282">
        <v>46812.457000000002</v>
      </c>
    </row>
    <row r="567" spans="1:7" s="311" customFormat="1" ht="22.5" x14ac:dyDescent="0.2">
      <c r="A567" s="1" t="s">
        <v>78</v>
      </c>
      <c r="B567" s="251" t="s">
        <v>178</v>
      </c>
      <c r="C567" s="8" t="s">
        <v>128</v>
      </c>
      <c r="D567" s="8" t="s">
        <v>311</v>
      </c>
      <c r="E567" s="251">
        <v>600</v>
      </c>
      <c r="F567" s="283">
        <v>32572.007000000001</v>
      </c>
      <c r="G567" s="283">
        <v>46812.457000000002</v>
      </c>
    </row>
    <row r="568" spans="1:7" s="311" customFormat="1" ht="12.75" x14ac:dyDescent="0.2">
      <c r="A568" s="1" t="s">
        <v>80</v>
      </c>
      <c r="B568" s="251" t="s">
        <v>178</v>
      </c>
      <c r="C568" s="8" t="s">
        <v>128</v>
      </c>
      <c r="D568" s="8" t="s">
        <v>311</v>
      </c>
      <c r="E568" s="251">
        <v>610</v>
      </c>
      <c r="F568" s="283">
        <v>32572.007000000001</v>
      </c>
      <c r="G568" s="283">
        <v>46812.457000000002</v>
      </c>
    </row>
    <row r="569" spans="1:7" s="311" customFormat="1" ht="33.75" x14ac:dyDescent="0.2">
      <c r="A569" s="1" t="s">
        <v>82</v>
      </c>
      <c r="B569" s="251" t="s">
        <v>178</v>
      </c>
      <c r="C569" s="8" t="s">
        <v>128</v>
      </c>
      <c r="D569" s="8" t="s">
        <v>311</v>
      </c>
      <c r="E569" s="251">
        <v>611</v>
      </c>
      <c r="F569" s="283">
        <v>32572.007000000001</v>
      </c>
      <c r="G569" s="283">
        <v>46812.457000000002</v>
      </c>
    </row>
    <row r="570" spans="1:7" s="311" customFormat="1" ht="22.5" hidden="1" x14ac:dyDescent="0.2">
      <c r="A570" s="1" t="s">
        <v>582</v>
      </c>
      <c r="B570" s="251" t="s">
        <v>178</v>
      </c>
      <c r="C570" s="8" t="s">
        <v>128</v>
      </c>
      <c r="D570" s="8" t="s">
        <v>651</v>
      </c>
      <c r="E570" s="251"/>
      <c r="F570" s="283">
        <v>0</v>
      </c>
      <c r="G570" s="283">
        <v>0</v>
      </c>
    </row>
    <row r="571" spans="1:7" s="311" customFormat="1" ht="22.5" hidden="1" x14ac:dyDescent="0.2">
      <c r="A571" s="1" t="s">
        <v>78</v>
      </c>
      <c r="B571" s="251" t="s">
        <v>178</v>
      </c>
      <c r="C571" s="8" t="s">
        <v>128</v>
      </c>
      <c r="D571" s="8" t="s">
        <v>651</v>
      </c>
      <c r="E571" s="251">
        <v>600</v>
      </c>
      <c r="F571" s="283">
        <v>0</v>
      </c>
      <c r="G571" s="283">
        <v>0</v>
      </c>
    </row>
    <row r="572" spans="1:7" s="311" customFormat="1" ht="12.75" hidden="1" x14ac:dyDescent="0.2">
      <c r="A572" s="1" t="s">
        <v>80</v>
      </c>
      <c r="B572" s="251" t="s">
        <v>178</v>
      </c>
      <c r="C572" s="8" t="s">
        <v>128</v>
      </c>
      <c r="D572" s="8" t="s">
        <v>651</v>
      </c>
      <c r="E572" s="251">
        <v>610</v>
      </c>
      <c r="F572" s="283">
        <v>0</v>
      </c>
      <c r="G572" s="283">
        <v>0</v>
      </c>
    </row>
    <row r="573" spans="1:7" s="311" customFormat="1" ht="33.75" hidden="1" x14ac:dyDescent="0.2">
      <c r="A573" s="1" t="s">
        <v>82</v>
      </c>
      <c r="B573" s="251" t="s">
        <v>178</v>
      </c>
      <c r="C573" s="8" t="s">
        <v>128</v>
      </c>
      <c r="D573" s="8" t="s">
        <v>651</v>
      </c>
      <c r="E573" s="251">
        <v>611</v>
      </c>
      <c r="F573" s="283">
        <v>0</v>
      </c>
      <c r="G573" s="283">
        <v>0</v>
      </c>
    </row>
    <row r="574" spans="1:7" s="311" customFormat="1" ht="33.75" x14ac:dyDescent="0.2">
      <c r="A574" s="1" t="s">
        <v>372</v>
      </c>
      <c r="B574" s="251" t="s">
        <v>178</v>
      </c>
      <c r="C574" s="8" t="s">
        <v>128</v>
      </c>
      <c r="D574" s="8" t="s">
        <v>186</v>
      </c>
      <c r="E574" s="251"/>
      <c r="F574" s="283">
        <v>114</v>
      </c>
      <c r="G574" s="283">
        <v>114</v>
      </c>
    </row>
    <row r="575" spans="1:7" s="311" customFormat="1" ht="33.75" x14ac:dyDescent="0.2">
      <c r="A575" s="29" t="s">
        <v>58</v>
      </c>
      <c r="B575" s="251" t="s">
        <v>178</v>
      </c>
      <c r="C575" s="8" t="s">
        <v>128</v>
      </c>
      <c r="D575" s="8" t="s">
        <v>610</v>
      </c>
      <c r="E575" s="251"/>
      <c r="F575" s="283">
        <v>114</v>
      </c>
      <c r="G575" s="283">
        <v>114</v>
      </c>
    </row>
    <row r="576" spans="1:7" s="311" customFormat="1" ht="22.5" x14ac:dyDescent="0.2">
      <c r="A576" s="1" t="s">
        <v>78</v>
      </c>
      <c r="B576" s="251" t="s">
        <v>178</v>
      </c>
      <c r="C576" s="8" t="s">
        <v>128</v>
      </c>
      <c r="D576" s="8" t="s">
        <v>610</v>
      </c>
      <c r="E576" s="251">
        <v>600</v>
      </c>
      <c r="F576" s="283">
        <v>114</v>
      </c>
      <c r="G576" s="283">
        <v>114</v>
      </c>
    </row>
    <row r="577" spans="1:7" s="311" customFormat="1" ht="12.75" x14ac:dyDescent="0.2">
      <c r="A577" s="1" t="s">
        <v>80</v>
      </c>
      <c r="B577" s="251" t="s">
        <v>178</v>
      </c>
      <c r="C577" s="8" t="s">
        <v>128</v>
      </c>
      <c r="D577" s="8" t="s">
        <v>610</v>
      </c>
      <c r="E577" s="251">
        <v>610</v>
      </c>
      <c r="F577" s="283">
        <v>114</v>
      </c>
      <c r="G577" s="283">
        <v>114</v>
      </c>
    </row>
    <row r="578" spans="1:7" s="311" customFormat="1" ht="33.75" x14ac:dyDescent="0.2">
      <c r="A578" s="1" t="s">
        <v>82</v>
      </c>
      <c r="B578" s="251" t="s">
        <v>178</v>
      </c>
      <c r="C578" s="8" t="s">
        <v>128</v>
      </c>
      <c r="D578" s="8" t="s">
        <v>610</v>
      </c>
      <c r="E578" s="251">
        <v>611</v>
      </c>
      <c r="F578" s="283">
        <v>114</v>
      </c>
      <c r="G578" s="283">
        <v>114</v>
      </c>
    </row>
    <row r="579" spans="1:7" s="311" customFormat="1" ht="12.75" x14ac:dyDescent="0.2">
      <c r="A579" s="3" t="s">
        <v>828</v>
      </c>
      <c r="B579" s="255" t="s">
        <v>178</v>
      </c>
      <c r="C579" s="247" t="s">
        <v>128</v>
      </c>
      <c r="D579" s="247" t="s">
        <v>75</v>
      </c>
      <c r="E579" s="255" t="s">
        <v>22</v>
      </c>
      <c r="F579" s="278">
        <v>13279.634</v>
      </c>
      <c r="G579" s="278">
        <v>13279.634</v>
      </c>
    </row>
    <row r="580" spans="1:7" s="311" customFormat="1" ht="12.75" x14ac:dyDescent="0.2">
      <c r="A580" s="53" t="s">
        <v>459</v>
      </c>
      <c r="B580" s="280" t="s">
        <v>178</v>
      </c>
      <c r="C580" s="281" t="s">
        <v>128</v>
      </c>
      <c r="D580" s="281" t="s">
        <v>460</v>
      </c>
      <c r="E580" s="280" t="s">
        <v>124</v>
      </c>
      <c r="F580" s="282">
        <v>13223.634</v>
      </c>
      <c r="G580" s="282">
        <v>13223.634</v>
      </c>
    </row>
    <row r="581" spans="1:7" s="311" customFormat="1" ht="22.5" x14ac:dyDescent="0.2">
      <c r="A581" s="5" t="s">
        <v>462</v>
      </c>
      <c r="B581" s="251" t="s">
        <v>178</v>
      </c>
      <c r="C581" s="8" t="s">
        <v>128</v>
      </c>
      <c r="D581" s="8" t="s">
        <v>461</v>
      </c>
      <c r="E581" s="251" t="s">
        <v>124</v>
      </c>
      <c r="F581" s="283">
        <v>13223.634</v>
      </c>
      <c r="G581" s="283">
        <v>13223.634</v>
      </c>
    </row>
    <row r="582" spans="1:7" s="311" customFormat="1" ht="22.5" x14ac:dyDescent="0.2">
      <c r="A582" s="1" t="s">
        <v>78</v>
      </c>
      <c r="B582" s="251" t="s">
        <v>178</v>
      </c>
      <c r="C582" s="8" t="s">
        <v>128</v>
      </c>
      <c r="D582" s="8" t="s">
        <v>461</v>
      </c>
      <c r="E582" s="251">
        <v>600</v>
      </c>
      <c r="F582" s="283">
        <v>13223.634</v>
      </c>
      <c r="G582" s="283">
        <v>13223.634</v>
      </c>
    </row>
    <row r="583" spans="1:7" s="311" customFormat="1" ht="12.75" x14ac:dyDescent="0.2">
      <c r="A583" s="1" t="s">
        <v>80</v>
      </c>
      <c r="B583" s="251" t="s">
        <v>178</v>
      </c>
      <c r="C583" s="8" t="s">
        <v>128</v>
      </c>
      <c r="D583" s="8" t="s">
        <v>461</v>
      </c>
      <c r="E583" s="251">
        <v>610</v>
      </c>
      <c r="F583" s="283">
        <v>13223.634</v>
      </c>
      <c r="G583" s="283">
        <v>13223.634</v>
      </c>
    </row>
    <row r="584" spans="1:7" s="311" customFormat="1" ht="33.75" x14ac:dyDescent="0.2">
      <c r="A584" s="1" t="s">
        <v>82</v>
      </c>
      <c r="B584" s="251" t="s">
        <v>178</v>
      </c>
      <c r="C584" s="8" t="s">
        <v>128</v>
      </c>
      <c r="D584" s="8" t="s">
        <v>461</v>
      </c>
      <c r="E584" s="251">
        <v>611</v>
      </c>
      <c r="F584" s="283">
        <v>13223.634</v>
      </c>
      <c r="G584" s="283">
        <v>13223.634</v>
      </c>
    </row>
    <row r="585" spans="1:7" s="311" customFormat="1" ht="33.75" x14ac:dyDescent="0.2">
      <c r="A585" s="1" t="s">
        <v>482</v>
      </c>
      <c r="B585" s="251" t="s">
        <v>178</v>
      </c>
      <c r="C585" s="8" t="s">
        <v>128</v>
      </c>
      <c r="D585" s="8" t="s">
        <v>404</v>
      </c>
      <c r="E585" s="251"/>
      <c r="F585" s="283">
        <v>56</v>
      </c>
      <c r="G585" s="283">
        <v>56</v>
      </c>
    </row>
    <row r="586" spans="1:7" s="311" customFormat="1" ht="33.75" x14ac:dyDescent="0.2">
      <c r="A586" s="1" t="s">
        <v>384</v>
      </c>
      <c r="B586" s="251" t="s">
        <v>178</v>
      </c>
      <c r="C586" s="8" t="s">
        <v>128</v>
      </c>
      <c r="D586" s="8" t="s">
        <v>483</v>
      </c>
      <c r="E586" s="251"/>
      <c r="F586" s="283">
        <v>56</v>
      </c>
      <c r="G586" s="283">
        <v>56</v>
      </c>
    </row>
    <row r="587" spans="1:7" s="311" customFormat="1" ht="22.5" x14ac:dyDescent="0.2">
      <c r="A587" s="1" t="s">
        <v>78</v>
      </c>
      <c r="B587" s="251" t="s">
        <v>178</v>
      </c>
      <c r="C587" s="8" t="s">
        <v>128</v>
      </c>
      <c r="D587" s="8" t="s">
        <v>483</v>
      </c>
      <c r="E587" s="251">
        <v>600</v>
      </c>
      <c r="F587" s="283">
        <v>56</v>
      </c>
      <c r="G587" s="283">
        <v>56</v>
      </c>
    </row>
    <row r="588" spans="1:7" s="311" customFormat="1" ht="12.75" x14ac:dyDescent="0.2">
      <c r="A588" s="1" t="s">
        <v>80</v>
      </c>
      <c r="B588" s="251" t="s">
        <v>178</v>
      </c>
      <c r="C588" s="8" t="s">
        <v>128</v>
      </c>
      <c r="D588" s="8" t="s">
        <v>483</v>
      </c>
      <c r="E588" s="251">
        <v>610</v>
      </c>
      <c r="F588" s="283">
        <v>56</v>
      </c>
      <c r="G588" s="283">
        <v>56</v>
      </c>
    </row>
    <row r="589" spans="1:7" s="311" customFormat="1" ht="33.75" x14ac:dyDescent="0.2">
      <c r="A589" s="1" t="s">
        <v>82</v>
      </c>
      <c r="B589" s="251" t="s">
        <v>178</v>
      </c>
      <c r="C589" s="8" t="s">
        <v>128</v>
      </c>
      <c r="D589" s="8" t="s">
        <v>483</v>
      </c>
      <c r="E589" s="251">
        <v>611</v>
      </c>
      <c r="F589" s="283">
        <v>56</v>
      </c>
      <c r="G589" s="283">
        <v>56</v>
      </c>
    </row>
    <row r="590" spans="1:7" s="311" customFormat="1" ht="12.75" x14ac:dyDescent="0.2">
      <c r="A590" s="3" t="s">
        <v>345</v>
      </c>
      <c r="B590" s="247" t="s">
        <v>178</v>
      </c>
      <c r="C590" s="247" t="s">
        <v>178</v>
      </c>
      <c r="D590" s="247"/>
      <c r="E590" s="255"/>
      <c r="F590" s="278">
        <v>7938</v>
      </c>
      <c r="G590" s="278">
        <v>7938</v>
      </c>
    </row>
    <row r="591" spans="1:7" s="311" customFormat="1" ht="12.75" x14ac:dyDescent="0.2">
      <c r="A591" s="1" t="s">
        <v>347</v>
      </c>
      <c r="B591" s="251" t="s">
        <v>178</v>
      </c>
      <c r="C591" s="251" t="s">
        <v>178</v>
      </c>
      <c r="D591" s="8" t="s">
        <v>348</v>
      </c>
      <c r="E591" s="251" t="s">
        <v>124</v>
      </c>
      <c r="F591" s="283">
        <v>7738</v>
      </c>
      <c r="G591" s="283">
        <v>7738</v>
      </c>
    </row>
    <row r="592" spans="1:7" s="311" customFormat="1" ht="12.75" x14ac:dyDescent="0.2">
      <c r="A592" s="1" t="s">
        <v>349</v>
      </c>
      <c r="B592" s="251" t="s">
        <v>178</v>
      </c>
      <c r="C592" s="8" t="s">
        <v>178</v>
      </c>
      <c r="D592" s="8" t="s">
        <v>350</v>
      </c>
      <c r="E592" s="251"/>
      <c r="F592" s="283">
        <v>7738</v>
      </c>
      <c r="G592" s="283">
        <v>7738</v>
      </c>
    </row>
    <row r="593" spans="1:7" s="311" customFormat="1" ht="12.75" x14ac:dyDescent="0.2">
      <c r="A593" s="1" t="s">
        <v>385</v>
      </c>
      <c r="B593" s="251" t="s">
        <v>178</v>
      </c>
      <c r="C593" s="8" t="s">
        <v>178</v>
      </c>
      <c r="D593" s="8" t="s">
        <v>351</v>
      </c>
      <c r="E593" s="251"/>
      <c r="F593" s="283">
        <v>7738</v>
      </c>
      <c r="G593" s="283">
        <v>7738</v>
      </c>
    </row>
    <row r="594" spans="1:7" s="311" customFormat="1" ht="22.5" x14ac:dyDescent="0.2">
      <c r="A594" s="1" t="s">
        <v>78</v>
      </c>
      <c r="B594" s="251" t="s">
        <v>178</v>
      </c>
      <c r="C594" s="8" t="s">
        <v>178</v>
      </c>
      <c r="D594" s="8" t="s">
        <v>351</v>
      </c>
      <c r="E594" s="251">
        <v>600</v>
      </c>
      <c r="F594" s="283">
        <v>7738</v>
      </c>
      <c r="G594" s="283">
        <v>7738</v>
      </c>
    </row>
    <row r="595" spans="1:7" s="311" customFormat="1" ht="12.75" x14ac:dyDescent="0.2">
      <c r="A595" s="1" t="s">
        <v>80</v>
      </c>
      <c r="B595" s="251" t="s">
        <v>178</v>
      </c>
      <c r="C595" s="8" t="s">
        <v>178</v>
      </c>
      <c r="D595" s="8" t="s">
        <v>351</v>
      </c>
      <c r="E595" s="251">
        <v>610</v>
      </c>
      <c r="F595" s="283">
        <v>7738</v>
      </c>
      <c r="G595" s="283">
        <v>7738</v>
      </c>
    </row>
    <row r="596" spans="1:7" s="311" customFormat="1" ht="33.75" x14ac:dyDescent="0.2">
      <c r="A596" s="1" t="s">
        <v>82</v>
      </c>
      <c r="B596" s="251" t="s">
        <v>178</v>
      </c>
      <c r="C596" s="8" t="s">
        <v>178</v>
      </c>
      <c r="D596" s="8" t="s">
        <v>351</v>
      </c>
      <c r="E596" s="251">
        <v>611</v>
      </c>
      <c r="F596" s="283">
        <v>7738</v>
      </c>
      <c r="G596" s="283">
        <v>7738</v>
      </c>
    </row>
    <row r="597" spans="1:7" s="311" customFormat="1" ht="31.5" x14ac:dyDescent="0.2">
      <c r="A597" s="3" t="s">
        <v>570</v>
      </c>
      <c r="B597" s="247" t="s">
        <v>178</v>
      </c>
      <c r="C597" s="247" t="s">
        <v>178</v>
      </c>
      <c r="D597" s="247" t="s">
        <v>312</v>
      </c>
      <c r="E597" s="255"/>
      <c r="F597" s="278">
        <v>200</v>
      </c>
      <c r="G597" s="278">
        <v>200</v>
      </c>
    </row>
    <row r="598" spans="1:7" s="311" customFormat="1" ht="22.5" x14ac:dyDescent="0.2">
      <c r="A598" s="59" t="s">
        <v>313</v>
      </c>
      <c r="B598" s="281" t="s">
        <v>178</v>
      </c>
      <c r="C598" s="281" t="s">
        <v>178</v>
      </c>
      <c r="D598" s="281" t="s">
        <v>314</v>
      </c>
      <c r="E598" s="280"/>
      <c r="F598" s="282">
        <v>200</v>
      </c>
      <c r="G598" s="282">
        <v>200</v>
      </c>
    </row>
    <row r="599" spans="1:7" s="311" customFormat="1" ht="12.75" x14ac:dyDescent="0.2">
      <c r="A599" s="1" t="s">
        <v>376</v>
      </c>
      <c r="B599" s="8" t="s">
        <v>178</v>
      </c>
      <c r="C599" s="8" t="s">
        <v>178</v>
      </c>
      <c r="D599" s="8" t="s">
        <v>314</v>
      </c>
      <c r="E599" s="251">
        <v>200</v>
      </c>
      <c r="F599" s="283">
        <v>200</v>
      </c>
      <c r="G599" s="283">
        <v>200</v>
      </c>
    </row>
    <row r="600" spans="1:7" s="311" customFormat="1" ht="22.5" x14ac:dyDescent="0.2">
      <c r="A600" s="1" t="s">
        <v>97</v>
      </c>
      <c r="B600" s="8" t="s">
        <v>178</v>
      </c>
      <c r="C600" s="8" t="s">
        <v>178</v>
      </c>
      <c r="D600" s="8" t="s">
        <v>314</v>
      </c>
      <c r="E600" s="251">
        <v>240</v>
      </c>
      <c r="F600" s="283">
        <v>200</v>
      </c>
      <c r="G600" s="283">
        <v>200</v>
      </c>
    </row>
    <row r="601" spans="1:7" s="311" customFormat="1" ht="12.75" x14ac:dyDescent="0.2">
      <c r="A601" s="11" t="s">
        <v>393</v>
      </c>
      <c r="B601" s="8" t="s">
        <v>178</v>
      </c>
      <c r="C601" s="8" t="s">
        <v>178</v>
      </c>
      <c r="D601" s="8" t="s">
        <v>314</v>
      </c>
      <c r="E601" s="251">
        <v>244</v>
      </c>
      <c r="F601" s="283">
        <v>200</v>
      </c>
      <c r="G601" s="283">
        <v>200</v>
      </c>
    </row>
    <row r="602" spans="1:7" s="311" customFormat="1" ht="12.75" x14ac:dyDescent="0.2">
      <c r="A602" s="3" t="s">
        <v>193</v>
      </c>
      <c r="B602" s="255" t="s">
        <v>178</v>
      </c>
      <c r="C602" s="247" t="s">
        <v>194</v>
      </c>
      <c r="D602" s="247" t="s">
        <v>123</v>
      </c>
      <c r="E602" s="255" t="s">
        <v>124</v>
      </c>
      <c r="F602" s="278">
        <v>23816.339</v>
      </c>
      <c r="G602" s="278">
        <v>23816.339</v>
      </c>
    </row>
    <row r="603" spans="1:7" s="311" customFormat="1" ht="33.75" x14ac:dyDescent="0.2">
      <c r="A603" s="1" t="s">
        <v>642</v>
      </c>
      <c r="B603" s="251" t="s">
        <v>178</v>
      </c>
      <c r="C603" s="8" t="s">
        <v>194</v>
      </c>
      <c r="D603" s="8" t="s">
        <v>195</v>
      </c>
      <c r="E603" s="251"/>
      <c r="F603" s="283">
        <v>18106.339</v>
      </c>
      <c r="G603" s="283">
        <v>18106.339</v>
      </c>
    </row>
    <row r="604" spans="1:7" s="24" customFormat="1" ht="22.5" x14ac:dyDescent="0.2">
      <c r="A604" s="1" t="s">
        <v>196</v>
      </c>
      <c r="B604" s="251" t="s">
        <v>178</v>
      </c>
      <c r="C604" s="8" t="s">
        <v>194</v>
      </c>
      <c r="D604" s="8" t="s">
        <v>197</v>
      </c>
      <c r="E604" s="251"/>
      <c r="F604" s="283">
        <v>811.30100000000004</v>
      </c>
      <c r="G604" s="283">
        <v>811.30100000000004</v>
      </c>
    </row>
    <row r="605" spans="1:7" s="23" customFormat="1" ht="33.75" x14ac:dyDescent="0.2">
      <c r="A605" s="1" t="s">
        <v>87</v>
      </c>
      <c r="B605" s="251" t="s">
        <v>178</v>
      </c>
      <c r="C605" s="8" t="s">
        <v>194</v>
      </c>
      <c r="D605" s="8" t="s">
        <v>197</v>
      </c>
      <c r="E605" s="251">
        <v>100</v>
      </c>
      <c r="F605" s="283">
        <v>811.30100000000004</v>
      </c>
      <c r="G605" s="283">
        <v>811.30100000000004</v>
      </c>
    </row>
    <row r="606" spans="1:7" s="23" customFormat="1" ht="12.75" x14ac:dyDescent="0.2">
      <c r="A606" s="1" t="s">
        <v>108</v>
      </c>
      <c r="B606" s="251" t="s">
        <v>178</v>
      </c>
      <c r="C606" s="8" t="s">
        <v>194</v>
      </c>
      <c r="D606" s="8" t="s">
        <v>197</v>
      </c>
      <c r="E606" s="251">
        <v>120</v>
      </c>
      <c r="F606" s="283">
        <v>811.30100000000004</v>
      </c>
      <c r="G606" s="283">
        <v>811.30100000000004</v>
      </c>
    </row>
    <row r="607" spans="1:7" s="23" customFormat="1" ht="12.75" x14ac:dyDescent="0.2">
      <c r="A607" s="5" t="s">
        <v>109</v>
      </c>
      <c r="B607" s="251" t="s">
        <v>178</v>
      </c>
      <c r="C607" s="8" t="s">
        <v>194</v>
      </c>
      <c r="D607" s="8" t="s">
        <v>197</v>
      </c>
      <c r="E607" s="251">
        <v>121</v>
      </c>
      <c r="F607" s="283">
        <v>623.11900000000003</v>
      </c>
      <c r="G607" s="283">
        <v>623.11900000000003</v>
      </c>
    </row>
    <row r="608" spans="1:7" s="311" customFormat="1" ht="33.75" x14ac:dyDescent="0.2">
      <c r="A608" s="5" t="s">
        <v>110</v>
      </c>
      <c r="B608" s="251" t="s">
        <v>178</v>
      </c>
      <c r="C608" s="8" t="s">
        <v>194</v>
      </c>
      <c r="D608" s="8" t="s">
        <v>197</v>
      </c>
      <c r="E608" s="251">
        <v>129</v>
      </c>
      <c r="F608" s="283">
        <v>188.18199999999999</v>
      </c>
      <c r="G608" s="283">
        <v>188.18199999999999</v>
      </c>
    </row>
    <row r="609" spans="1:7" s="311" customFormat="1" ht="12.75" x14ac:dyDescent="0.2">
      <c r="A609" s="1" t="s">
        <v>198</v>
      </c>
      <c r="B609" s="251" t="s">
        <v>178</v>
      </c>
      <c r="C609" s="8" t="s">
        <v>194</v>
      </c>
      <c r="D609" s="8" t="s">
        <v>199</v>
      </c>
      <c r="E609" s="251" t="s">
        <v>124</v>
      </c>
      <c r="F609" s="283">
        <v>16095.038</v>
      </c>
      <c r="G609" s="283">
        <v>16095.038</v>
      </c>
    </row>
    <row r="610" spans="1:7" s="311" customFormat="1" ht="33.75" x14ac:dyDescent="0.2">
      <c r="A610" s="1" t="s">
        <v>87</v>
      </c>
      <c r="B610" s="251" t="s">
        <v>178</v>
      </c>
      <c r="C610" s="8" t="s">
        <v>194</v>
      </c>
      <c r="D610" s="8" t="s">
        <v>200</v>
      </c>
      <c r="E610" s="251" t="s">
        <v>88</v>
      </c>
      <c r="F610" s="283">
        <v>11354.54</v>
      </c>
      <c r="G610" s="283">
        <v>11354.54</v>
      </c>
    </row>
    <row r="611" spans="1:7" s="311" customFormat="1" ht="12.75" x14ac:dyDescent="0.2">
      <c r="A611" s="1" t="s">
        <v>89</v>
      </c>
      <c r="B611" s="251" t="s">
        <v>178</v>
      </c>
      <c r="C611" s="8" t="s">
        <v>194</v>
      </c>
      <c r="D611" s="8" t="s">
        <v>200</v>
      </c>
      <c r="E611" s="251">
        <v>110</v>
      </c>
      <c r="F611" s="283">
        <v>11354.54</v>
      </c>
      <c r="G611" s="283">
        <v>11354.54</v>
      </c>
    </row>
    <row r="612" spans="1:7" s="311" customFormat="1" ht="12.75" x14ac:dyDescent="0.2">
      <c r="A612" s="1" t="s">
        <v>90</v>
      </c>
      <c r="B612" s="251" t="s">
        <v>178</v>
      </c>
      <c r="C612" s="8" t="s">
        <v>194</v>
      </c>
      <c r="D612" s="8" t="s">
        <v>200</v>
      </c>
      <c r="E612" s="251">
        <v>111</v>
      </c>
      <c r="F612" s="283">
        <v>8720.7900000000009</v>
      </c>
      <c r="G612" s="283">
        <v>8720.7900000000009</v>
      </c>
    </row>
    <row r="613" spans="1:7" s="311" customFormat="1" ht="22.5" x14ac:dyDescent="0.2">
      <c r="A613" s="5" t="s">
        <v>91</v>
      </c>
      <c r="B613" s="251" t="s">
        <v>178</v>
      </c>
      <c r="C613" s="8" t="s">
        <v>194</v>
      </c>
      <c r="D613" s="8" t="s">
        <v>200</v>
      </c>
      <c r="E613" s="251">
        <v>119</v>
      </c>
      <c r="F613" s="283">
        <v>2633.75</v>
      </c>
      <c r="G613" s="283">
        <v>2633.75</v>
      </c>
    </row>
    <row r="614" spans="1:7" s="311" customFormat="1" ht="12.75" x14ac:dyDescent="0.2">
      <c r="A614" s="1" t="s">
        <v>376</v>
      </c>
      <c r="B614" s="251" t="s">
        <v>178</v>
      </c>
      <c r="C614" s="8" t="s">
        <v>194</v>
      </c>
      <c r="D614" s="8" t="s">
        <v>201</v>
      </c>
      <c r="E614" s="251" t="s">
        <v>96</v>
      </c>
      <c r="F614" s="283">
        <v>4717.0330000000004</v>
      </c>
      <c r="G614" s="283">
        <v>4717.0330000000004</v>
      </c>
    </row>
    <row r="615" spans="1:7" s="311" customFormat="1" ht="22.5" x14ac:dyDescent="0.2">
      <c r="A615" s="1" t="s">
        <v>97</v>
      </c>
      <c r="B615" s="251" t="s">
        <v>178</v>
      </c>
      <c r="C615" s="8" t="s">
        <v>194</v>
      </c>
      <c r="D615" s="8" t="s">
        <v>201</v>
      </c>
      <c r="E615" s="251" t="s">
        <v>98</v>
      </c>
      <c r="F615" s="283">
        <v>4717.0330000000004</v>
      </c>
      <c r="G615" s="283">
        <v>4717.0330000000004</v>
      </c>
    </row>
    <row r="616" spans="1:7" s="311" customFormat="1" ht="22.5" x14ac:dyDescent="0.2">
      <c r="A616" s="11" t="s">
        <v>111</v>
      </c>
      <c r="B616" s="251" t="s">
        <v>178</v>
      </c>
      <c r="C616" s="8" t="s">
        <v>194</v>
      </c>
      <c r="D616" s="8" t="s">
        <v>201</v>
      </c>
      <c r="E616" s="251">
        <v>242</v>
      </c>
      <c r="F616" s="283">
        <v>455</v>
      </c>
      <c r="G616" s="283">
        <v>455</v>
      </c>
    </row>
    <row r="617" spans="1:7" s="311" customFormat="1" ht="12.75" x14ac:dyDescent="0.2">
      <c r="A617" s="11" t="s">
        <v>393</v>
      </c>
      <c r="B617" s="251" t="s">
        <v>178</v>
      </c>
      <c r="C617" s="8" t="s">
        <v>194</v>
      </c>
      <c r="D617" s="8" t="s">
        <v>201</v>
      </c>
      <c r="E617" s="251" t="s">
        <v>100</v>
      </c>
      <c r="F617" s="283">
        <v>4142.6080000000002</v>
      </c>
      <c r="G617" s="283">
        <v>4142.6080000000002</v>
      </c>
    </row>
    <row r="618" spans="1:7" s="311" customFormat="1" ht="12.75" x14ac:dyDescent="0.2">
      <c r="A618" s="11" t="s">
        <v>549</v>
      </c>
      <c r="B618" s="251" t="s">
        <v>178</v>
      </c>
      <c r="C618" s="8" t="s">
        <v>194</v>
      </c>
      <c r="D618" s="8" t="s">
        <v>201</v>
      </c>
      <c r="E618" s="251">
        <v>247</v>
      </c>
      <c r="F618" s="283">
        <v>119.425</v>
      </c>
      <c r="G618" s="283">
        <v>119.425</v>
      </c>
    </row>
    <row r="619" spans="1:7" s="311" customFormat="1" ht="12.75" x14ac:dyDescent="0.2">
      <c r="A619" s="11" t="s">
        <v>112</v>
      </c>
      <c r="B619" s="251" t="s">
        <v>178</v>
      </c>
      <c r="C619" s="8" t="s">
        <v>194</v>
      </c>
      <c r="D619" s="8" t="s">
        <v>201</v>
      </c>
      <c r="E619" s="251" t="s">
        <v>171</v>
      </c>
      <c r="F619" s="283">
        <v>23.465000000000003</v>
      </c>
      <c r="G619" s="283">
        <v>23.465000000000003</v>
      </c>
    </row>
    <row r="620" spans="1:7" s="311" customFormat="1" ht="12.75" x14ac:dyDescent="0.2">
      <c r="A620" s="11" t="s">
        <v>113</v>
      </c>
      <c r="B620" s="251" t="s">
        <v>178</v>
      </c>
      <c r="C620" s="8" t="s">
        <v>194</v>
      </c>
      <c r="D620" s="8" t="s">
        <v>201</v>
      </c>
      <c r="E620" s="251" t="s">
        <v>114</v>
      </c>
      <c r="F620" s="283">
        <v>23.465000000000003</v>
      </c>
      <c r="G620" s="283">
        <v>23.465000000000003</v>
      </c>
    </row>
    <row r="621" spans="1:7" s="311" customFormat="1" ht="12.75" x14ac:dyDescent="0.2">
      <c r="A621" s="28" t="s">
        <v>115</v>
      </c>
      <c r="B621" s="251" t="s">
        <v>178</v>
      </c>
      <c r="C621" s="8" t="s">
        <v>194</v>
      </c>
      <c r="D621" s="8" t="s">
        <v>201</v>
      </c>
      <c r="E621" s="251" t="s">
        <v>116</v>
      </c>
      <c r="F621" s="283">
        <v>5.3650000000000002</v>
      </c>
      <c r="G621" s="283">
        <v>5.3650000000000002</v>
      </c>
    </row>
    <row r="622" spans="1:7" s="311" customFormat="1" ht="12.75" x14ac:dyDescent="0.2">
      <c r="A622" s="11" t="s">
        <v>172</v>
      </c>
      <c r="B622" s="251" t="s">
        <v>178</v>
      </c>
      <c r="C622" s="8" t="s">
        <v>194</v>
      </c>
      <c r="D622" s="8" t="s">
        <v>201</v>
      </c>
      <c r="E622" s="251">
        <v>852</v>
      </c>
      <c r="F622" s="283">
        <v>18.100000000000001</v>
      </c>
      <c r="G622" s="283">
        <v>18.100000000000001</v>
      </c>
    </row>
    <row r="623" spans="1:7" s="311" customFormat="1" ht="12.75" x14ac:dyDescent="0.2">
      <c r="A623" s="11" t="s">
        <v>370</v>
      </c>
      <c r="B623" s="251" t="s">
        <v>178</v>
      </c>
      <c r="C623" s="8" t="s">
        <v>194</v>
      </c>
      <c r="D623" s="8" t="s">
        <v>201</v>
      </c>
      <c r="E623" s="251">
        <v>853</v>
      </c>
      <c r="F623" s="283">
        <v>0</v>
      </c>
      <c r="G623" s="283">
        <v>0</v>
      </c>
    </row>
    <row r="624" spans="1:7" s="311" customFormat="1" ht="22.5" x14ac:dyDescent="0.2">
      <c r="A624" s="1" t="s">
        <v>202</v>
      </c>
      <c r="B624" s="251" t="s">
        <v>178</v>
      </c>
      <c r="C624" s="8" t="s">
        <v>194</v>
      </c>
      <c r="D624" s="8" t="s">
        <v>203</v>
      </c>
      <c r="E624" s="251"/>
      <c r="F624" s="283">
        <v>1200</v>
      </c>
      <c r="G624" s="283">
        <v>1200</v>
      </c>
    </row>
    <row r="625" spans="1:7" s="311" customFormat="1" ht="12.75" x14ac:dyDescent="0.2">
      <c r="A625" s="1" t="s">
        <v>376</v>
      </c>
      <c r="B625" s="251" t="s">
        <v>178</v>
      </c>
      <c r="C625" s="8" t="s">
        <v>194</v>
      </c>
      <c r="D625" s="8" t="s">
        <v>203</v>
      </c>
      <c r="E625" s="251">
        <v>200</v>
      </c>
      <c r="F625" s="283">
        <v>670</v>
      </c>
      <c r="G625" s="283">
        <v>670</v>
      </c>
    </row>
    <row r="626" spans="1:7" s="311" customFormat="1" ht="22.5" x14ac:dyDescent="0.2">
      <c r="A626" s="1" t="s">
        <v>97</v>
      </c>
      <c r="B626" s="251" t="s">
        <v>178</v>
      </c>
      <c r="C626" s="8" t="s">
        <v>194</v>
      </c>
      <c r="D626" s="8" t="s">
        <v>203</v>
      </c>
      <c r="E626" s="251">
        <v>240</v>
      </c>
      <c r="F626" s="283">
        <v>670</v>
      </c>
      <c r="G626" s="283">
        <v>670</v>
      </c>
    </row>
    <row r="627" spans="1:7" s="311" customFormat="1" ht="22.5" x14ac:dyDescent="0.2">
      <c r="A627" s="11" t="s">
        <v>111</v>
      </c>
      <c r="B627" s="251" t="s">
        <v>178</v>
      </c>
      <c r="C627" s="8" t="s">
        <v>194</v>
      </c>
      <c r="D627" s="8" t="s">
        <v>203</v>
      </c>
      <c r="E627" s="251">
        <v>242</v>
      </c>
      <c r="F627" s="283">
        <v>0</v>
      </c>
      <c r="G627" s="283">
        <v>0</v>
      </c>
    </row>
    <row r="628" spans="1:7" s="311" customFormat="1" ht="12.75" x14ac:dyDescent="0.2">
      <c r="A628" s="11" t="s">
        <v>393</v>
      </c>
      <c r="B628" s="251" t="s">
        <v>178</v>
      </c>
      <c r="C628" s="8" t="s">
        <v>194</v>
      </c>
      <c r="D628" s="8" t="s">
        <v>203</v>
      </c>
      <c r="E628" s="251">
        <v>244</v>
      </c>
      <c r="F628" s="283">
        <v>670</v>
      </c>
      <c r="G628" s="283">
        <v>670</v>
      </c>
    </row>
    <row r="629" spans="1:7" s="311" customFormat="1" ht="12.75" x14ac:dyDescent="0.2">
      <c r="A629" s="28" t="s">
        <v>136</v>
      </c>
      <c r="B629" s="251" t="s">
        <v>178</v>
      </c>
      <c r="C629" s="8" t="s">
        <v>194</v>
      </c>
      <c r="D629" s="8" t="s">
        <v>203</v>
      </c>
      <c r="E629" s="251">
        <v>300</v>
      </c>
      <c r="F629" s="283">
        <v>530</v>
      </c>
      <c r="G629" s="283">
        <v>530</v>
      </c>
    </row>
    <row r="630" spans="1:7" s="311" customFormat="1" ht="12.75" x14ac:dyDescent="0.2">
      <c r="A630" s="1" t="s">
        <v>204</v>
      </c>
      <c r="B630" s="251" t="s">
        <v>178</v>
      </c>
      <c r="C630" s="8" t="s">
        <v>194</v>
      </c>
      <c r="D630" s="8" t="s">
        <v>203</v>
      </c>
      <c r="E630" s="251">
        <v>350</v>
      </c>
      <c r="F630" s="283">
        <v>530</v>
      </c>
      <c r="G630" s="283">
        <v>530</v>
      </c>
    </row>
    <row r="631" spans="1:7" s="311" customFormat="1" ht="12.75" x14ac:dyDescent="0.2">
      <c r="A631" s="33" t="s">
        <v>193</v>
      </c>
      <c r="B631" s="250" t="s">
        <v>178</v>
      </c>
      <c r="C631" s="249" t="s">
        <v>194</v>
      </c>
      <c r="D631" s="249"/>
      <c r="E631" s="250"/>
      <c r="F631" s="286">
        <v>4498</v>
      </c>
      <c r="G631" s="286">
        <v>4498</v>
      </c>
    </row>
    <row r="632" spans="1:7" s="311" customFormat="1" ht="22.5" x14ac:dyDescent="0.2">
      <c r="A632" s="11" t="s">
        <v>649</v>
      </c>
      <c r="B632" s="251" t="s">
        <v>178</v>
      </c>
      <c r="C632" s="8" t="s">
        <v>194</v>
      </c>
      <c r="D632" s="8" t="s">
        <v>648</v>
      </c>
      <c r="E632" s="251"/>
      <c r="F632" s="286">
        <v>4498</v>
      </c>
      <c r="G632" s="286">
        <v>4498</v>
      </c>
    </row>
    <row r="633" spans="1:7" s="311" customFormat="1" ht="12.75" x14ac:dyDescent="0.2">
      <c r="A633" s="5" t="s">
        <v>108</v>
      </c>
      <c r="B633" s="251" t="s">
        <v>178</v>
      </c>
      <c r="C633" s="8" t="s">
        <v>194</v>
      </c>
      <c r="D633" s="8" t="s">
        <v>647</v>
      </c>
      <c r="E633" s="251">
        <v>120</v>
      </c>
      <c r="F633" s="283">
        <v>1059</v>
      </c>
      <c r="G633" s="283">
        <v>1059</v>
      </c>
    </row>
    <row r="634" spans="1:7" s="311" customFormat="1" ht="12.75" x14ac:dyDescent="0.2">
      <c r="A634" s="5" t="s">
        <v>109</v>
      </c>
      <c r="B634" s="251" t="s">
        <v>178</v>
      </c>
      <c r="C634" s="8" t="s">
        <v>194</v>
      </c>
      <c r="D634" s="8" t="s">
        <v>647</v>
      </c>
      <c r="E634" s="251">
        <v>121</v>
      </c>
      <c r="F634" s="283">
        <v>813</v>
      </c>
      <c r="G634" s="283">
        <v>813</v>
      </c>
    </row>
    <row r="635" spans="1:7" s="311" customFormat="1" ht="33.75" x14ac:dyDescent="0.2">
      <c r="A635" s="5" t="s">
        <v>110</v>
      </c>
      <c r="B635" s="251" t="s">
        <v>178</v>
      </c>
      <c r="C635" s="8" t="s">
        <v>194</v>
      </c>
      <c r="D635" s="8" t="s">
        <v>647</v>
      </c>
      <c r="E635" s="251">
        <v>129</v>
      </c>
      <c r="F635" s="283">
        <v>246</v>
      </c>
      <c r="G635" s="283">
        <v>246</v>
      </c>
    </row>
    <row r="636" spans="1:7" s="311" customFormat="1" ht="22.5" x14ac:dyDescent="0.2">
      <c r="A636" s="11" t="s">
        <v>620</v>
      </c>
      <c r="B636" s="251" t="s">
        <v>178</v>
      </c>
      <c r="C636" s="8" t="s">
        <v>194</v>
      </c>
      <c r="D636" s="8" t="s">
        <v>606</v>
      </c>
      <c r="E636" s="251"/>
      <c r="F636" s="283">
        <v>3439</v>
      </c>
      <c r="G636" s="283">
        <v>3439</v>
      </c>
    </row>
    <row r="637" spans="1:7" s="311" customFormat="1" ht="33.75" x14ac:dyDescent="0.2">
      <c r="A637" s="1" t="s">
        <v>87</v>
      </c>
      <c r="B637" s="251" t="s">
        <v>178</v>
      </c>
      <c r="C637" s="8" t="s">
        <v>194</v>
      </c>
      <c r="D637" s="8" t="s">
        <v>606</v>
      </c>
      <c r="E637" s="251">
        <v>100</v>
      </c>
      <c r="F637" s="283">
        <v>2541.98</v>
      </c>
      <c r="G637" s="283">
        <v>2541.98</v>
      </c>
    </row>
    <row r="638" spans="1:7" s="311" customFormat="1" ht="12.75" x14ac:dyDescent="0.2">
      <c r="A638" s="1" t="s">
        <v>89</v>
      </c>
      <c r="B638" s="251" t="s">
        <v>178</v>
      </c>
      <c r="C638" s="8" t="s">
        <v>194</v>
      </c>
      <c r="D638" s="8" t="s">
        <v>606</v>
      </c>
      <c r="E638" s="251">
        <v>110</v>
      </c>
      <c r="F638" s="283">
        <v>990</v>
      </c>
      <c r="G638" s="283">
        <v>990</v>
      </c>
    </row>
    <row r="639" spans="1:7" s="311" customFormat="1" ht="12.75" x14ac:dyDescent="0.2">
      <c r="A639" s="1" t="s">
        <v>90</v>
      </c>
      <c r="B639" s="251" t="s">
        <v>178</v>
      </c>
      <c r="C639" s="8" t="s">
        <v>194</v>
      </c>
      <c r="D639" s="8" t="s">
        <v>606</v>
      </c>
      <c r="E639" s="251">
        <v>111</v>
      </c>
      <c r="F639" s="283">
        <v>760</v>
      </c>
      <c r="G639" s="283">
        <v>760</v>
      </c>
    </row>
    <row r="640" spans="1:7" s="311" customFormat="1" ht="22.5" x14ac:dyDescent="0.2">
      <c r="A640" s="5" t="s">
        <v>91</v>
      </c>
      <c r="B640" s="251" t="s">
        <v>178</v>
      </c>
      <c r="C640" s="8" t="s">
        <v>194</v>
      </c>
      <c r="D640" s="8" t="s">
        <v>606</v>
      </c>
      <c r="E640" s="251">
        <v>119</v>
      </c>
      <c r="F640" s="283">
        <v>230</v>
      </c>
      <c r="G640" s="283">
        <v>230</v>
      </c>
    </row>
    <row r="641" spans="1:7" s="311" customFormat="1" ht="12.75" x14ac:dyDescent="0.2">
      <c r="A641" s="5" t="s">
        <v>108</v>
      </c>
      <c r="B641" s="251" t="s">
        <v>178</v>
      </c>
      <c r="C641" s="8" t="s">
        <v>194</v>
      </c>
      <c r="D641" s="8" t="s">
        <v>606</v>
      </c>
      <c r="E641" s="251">
        <v>120</v>
      </c>
      <c r="F641" s="283">
        <v>1551.98</v>
      </c>
      <c r="G641" s="283">
        <v>1551.98</v>
      </c>
    </row>
    <row r="642" spans="1:7" s="311" customFormat="1" ht="12.75" x14ac:dyDescent="0.2">
      <c r="A642" s="5" t="s">
        <v>109</v>
      </c>
      <c r="B642" s="251" t="s">
        <v>178</v>
      </c>
      <c r="C642" s="8" t="s">
        <v>194</v>
      </c>
      <c r="D642" s="8" t="s">
        <v>606</v>
      </c>
      <c r="E642" s="251">
        <v>121</v>
      </c>
      <c r="F642" s="283">
        <v>1042.98</v>
      </c>
      <c r="G642" s="283">
        <v>1042.98</v>
      </c>
    </row>
    <row r="643" spans="1:7" s="311" customFormat="1" ht="22.5" x14ac:dyDescent="0.2">
      <c r="A643" s="11" t="s">
        <v>220</v>
      </c>
      <c r="B643" s="251" t="s">
        <v>178</v>
      </c>
      <c r="C643" s="8" t="s">
        <v>194</v>
      </c>
      <c r="D643" s="8" t="s">
        <v>606</v>
      </c>
      <c r="E643" s="251">
        <v>122</v>
      </c>
      <c r="F643" s="283">
        <v>194</v>
      </c>
      <c r="G643" s="283">
        <v>194</v>
      </c>
    </row>
    <row r="644" spans="1:7" s="311" customFormat="1" ht="33.75" x14ac:dyDescent="0.2">
      <c r="A644" s="5" t="s">
        <v>110</v>
      </c>
      <c r="B644" s="251" t="s">
        <v>178</v>
      </c>
      <c r="C644" s="8" t="s">
        <v>194</v>
      </c>
      <c r="D644" s="8" t="s">
        <v>606</v>
      </c>
      <c r="E644" s="251">
        <v>129</v>
      </c>
      <c r="F644" s="283">
        <v>315</v>
      </c>
      <c r="G644" s="283">
        <v>315</v>
      </c>
    </row>
    <row r="645" spans="1:7" s="311" customFormat="1" ht="12.75" x14ac:dyDescent="0.2">
      <c r="A645" s="1" t="s">
        <v>376</v>
      </c>
      <c r="B645" s="251" t="s">
        <v>178</v>
      </c>
      <c r="C645" s="8" t="s">
        <v>194</v>
      </c>
      <c r="D645" s="8" t="s">
        <v>606</v>
      </c>
      <c r="E645" s="251">
        <v>200</v>
      </c>
      <c r="F645" s="283">
        <v>867.02</v>
      </c>
      <c r="G645" s="283">
        <v>867.02</v>
      </c>
    </row>
    <row r="646" spans="1:7" s="311" customFormat="1" ht="22.5" x14ac:dyDescent="0.2">
      <c r="A646" s="1" t="s">
        <v>97</v>
      </c>
      <c r="B646" s="251" t="s">
        <v>178</v>
      </c>
      <c r="C646" s="8" t="s">
        <v>194</v>
      </c>
      <c r="D646" s="8" t="s">
        <v>606</v>
      </c>
      <c r="E646" s="251">
        <v>240</v>
      </c>
      <c r="F646" s="283">
        <v>867.02</v>
      </c>
      <c r="G646" s="283">
        <v>867.02</v>
      </c>
    </row>
    <row r="647" spans="1:7" s="311" customFormat="1" ht="22.5" x14ac:dyDescent="0.2">
      <c r="A647" s="11" t="s">
        <v>111</v>
      </c>
      <c r="B647" s="251" t="s">
        <v>178</v>
      </c>
      <c r="C647" s="8" t="s">
        <v>194</v>
      </c>
      <c r="D647" s="8" t="s">
        <v>606</v>
      </c>
      <c r="E647" s="251">
        <v>242</v>
      </c>
      <c r="F647" s="283">
        <v>246.828</v>
      </c>
      <c r="G647" s="283">
        <v>246.828</v>
      </c>
    </row>
    <row r="648" spans="1:7" s="311" customFormat="1" ht="12.75" x14ac:dyDescent="0.2">
      <c r="A648" s="11" t="s">
        <v>393</v>
      </c>
      <c r="B648" s="251" t="s">
        <v>178</v>
      </c>
      <c r="C648" s="8" t="s">
        <v>194</v>
      </c>
      <c r="D648" s="8" t="s">
        <v>606</v>
      </c>
      <c r="E648" s="251">
        <v>244</v>
      </c>
      <c r="F648" s="283">
        <v>620.19200000000001</v>
      </c>
      <c r="G648" s="283">
        <v>620.19200000000001</v>
      </c>
    </row>
    <row r="649" spans="1:7" s="311" customFormat="1" ht="12.75" x14ac:dyDescent="0.2">
      <c r="A649" s="11" t="s">
        <v>112</v>
      </c>
      <c r="B649" s="251" t="s">
        <v>178</v>
      </c>
      <c r="C649" s="8" t="s">
        <v>194</v>
      </c>
      <c r="D649" s="8" t="s">
        <v>606</v>
      </c>
      <c r="E649" s="251">
        <v>800</v>
      </c>
      <c r="F649" s="283">
        <v>30</v>
      </c>
      <c r="G649" s="283">
        <v>30</v>
      </c>
    </row>
    <row r="650" spans="1:7" s="311" customFormat="1" ht="12.75" x14ac:dyDescent="0.2">
      <c r="A650" s="11" t="s">
        <v>113</v>
      </c>
      <c r="B650" s="251" t="s">
        <v>178</v>
      </c>
      <c r="C650" s="8" t="s">
        <v>194</v>
      </c>
      <c r="D650" s="8" t="s">
        <v>606</v>
      </c>
      <c r="E650" s="251">
        <v>850</v>
      </c>
      <c r="F650" s="283">
        <v>30</v>
      </c>
      <c r="G650" s="283">
        <v>30</v>
      </c>
    </row>
    <row r="651" spans="1:7" s="311" customFormat="1" ht="12.75" x14ac:dyDescent="0.2">
      <c r="A651" s="11" t="s">
        <v>370</v>
      </c>
      <c r="B651" s="251" t="s">
        <v>178</v>
      </c>
      <c r="C651" s="8" t="s">
        <v>194</v>
      </c>
      <c r="D651" s="8" t="s">
        <v>606</v>
      </c>
      <c r="E651" s="251">
        <v>853</v>
      </c>
      <c r="F651" s="283">
        <v>30</v>
      </c>
      <c r="G651" s="283">
        <v>30</v>
      </c>
    </row>
    <row r="652" spans="1:7" s="311" customFormat="1" ht="21" x14ac:dyDescent="0.2">
      <c r="A652" s="60" t="s">
        <v>383</v>
      </c>
      <c r="B652" s="255" t="s">
        <v>178</v>
      </c>
      <c r="C652" s="255" t="s">
        <v>194</v>
      </c>
      <c r="D652" s="247" t="s">
        <v>308</v>
      </c>
      <c r="E652" s="255" t="s">
        <v>124</v>
      </c>
      <c r="F652" s="278">
        <v>1212</v>
      </c>
      <c r="G652" s="278">
        <v>1212</v>
      </c>
    </row>
    <row r="653" spans="1:7" s="311" customFormat="1" ht="33.75" x14ac:dyDescent="0.2">
      <c r="A653" s="1" t="s">
        <v>87</v>
      </c>
      <c r="B653" s="251" t="s">
        <v>178</v>
      </c>
      <c r="C653" s="251" t="s">
        <v>194</v>
      </c>
      <c r="D653" s="8" t="s">
        <v>308</v>
      </c>
      <c r="E653" s="269">
        <v>100</v>
      </c>
      <c r="F653" s="283">
        <v>1078.837</v>
      </c>
      <c r="G653" s="283">
        <v>1078.837</v>
      </c>
    </row>
    <row r="654" spans="1:7" s="311" customFormat="1" ht="12.75" x14ac:dyDescent="0.2">
      <c r="A654" s="1" t="s">
        <v>108</v>
      </c>
      <c r="B654" s="251" t="s">
        <v>178</v>
      </c>
      <c r="C654" s="251" t="s">
        <v>194</v>
      </c>
      <c r="D654" s="8" t="s">
        <v>308</v>
      </c>
      <c r="E654" s="269">
        <v>120</v>
      </c>
      <c r="F654" s="283">
        <v>1078.837</v>
      </c>
      <c r="G654" s="283">
        <v>1078.837</v>
      </c>
    </row>
    <row r="655" spans="1:7" s="311" customFormat="1" ht="12.75" x14ac:dyDescent="0.2">
      <c r="A655" s="5" t="s">
        <v>109</v>
      </c>
      <c r="B655" s="251" t="s">
        <v>178</v>
      </c>
      <c r="C655" s="251" t="s">
        <v>194</v>
      </c>
      <c r="D655" s="8" t="s">
        <v>308</v>
      </c>
      <c r="E655" s="269">
        <v>121</v>
      </c>
      <c r="F655" s="283">
        <v>828.6</v>
      </c>
      <c r="G655" s="283">
        <v>828.6</v>
      </c>
    </row>
    <row r="656" spans="1:7" s="311" customFormat="1" ht="33.75" x14ac:dyDescent="0.2">
      <c r="A656" s="5" t="s">
        <v>110</v>
      </c>
      <c r="B656" s="251" t="s">
        <v>178</v>
      </c>
      <c r="C656" s="251" t="s">
        <v>194</v>
      </c>
      <c r="D656" s="8" t="s">
        <v>308</v>
      </c>
      <c r="E656" s="251">
        <v>129</v>
      </c>
      <c r="F656" s="283">
        <v>250.23699999999999</v>
      </c>
      <c r="G656" s="283">
        <v>250.23699999999999</v>
      </c>
    </row>
    <row r="657" spans="1:7" s="311" customFormat="1" ht="12.75" x14ac:dyDescent="0.2">
      <c r="A657" s="1" t="s">
        <v>376</v>
      </c>
      <c r="B657" s="251" t="s">
        <v>178</v>
      </c>
      <c r="C657" s="251" t="s">
        <v>194</v>
      </c>
      <c r="D657" s="8" t="s">
        <v>308</v>
      </c>
      <c r="E657" s="251" t="s">
        <v>96</v>
      </c>
      <c r="F657" s="283">
        <v>133.16300000000001</v>
      </c>
      <c r="G657" s="283">
        <v>133.16300000000001</v>
      </c>
    </row>
    <row r="658" spans="1:7" s="311" customFormat="1" ht="22.5" x14ac:dyDescent="0.2">
      <c r="A658" s="1" t="s">
        <v>97</v>
      </c>
      <c r="B658" s="251" t="s">
        <v>178</v>
      </c>
      <c r="C658" s="251" t="s">
        <v>194</v>
      </c>
      <c r="D658" s="8" t="s">
        <v>308</v>
      </c>
      <c r="E658" s="251" t="s">
        <v>98</v>
      </c>
      <c r="F658" s="283">
        <v>133.16300000000001</v>
      </c>
      <c r="G658" s="283">
        <v>133.16300000000001</v>
      </c>
    </row>
    <row r="659" spans="1:7" s="311" customFormat="1" ht="22.5" x14ac:dyDescent="0.2">
      <c r="A659" s="11" t="s">
        <v>111</v>
      </c>
      <c r="B659" s="251" t="s">
        <v>178</v>
      </c>
      <c r="C659" s="251" t="s">
        <v>194</v>
      </c>
      <c r="D659" s="8" t="s">
        <v>308</v>
      </c>
      <c r="E659" s="251">
        <v>242</v>
      </c>
      <c r="F659" s="283">
        <v>50</v>
      </c>
      <c r="G659" s="283">
        <v>50</v>
      </c>
    </row>
    <row r="660" spans="1:7" s="311" customFormat="1" ht="12.75" x14ac:dyDescent="0.2">
      <c r="A660" s="11" t="s">
        <v>393</v>
      </c>
      <c r="B660" s="251" t="s">
        <v>178</v>
      </c>
      <c r="C660" s="251" t="s">
        <v>194</v>
      </c>
      <c r="D660" s="8" t="s">
        <v>308</v>
      </c>
      <c r="E660" s="251" t="s">
        <v>100</v>
      </c>
      <c r="F660" s="283">
        <v>83.162999999999997</v>
      </c>
      <c r="G660" s="283">
        <v>83.162999999999997</v>
      </c>
    </row>
    <row r="661" spans="1:7" s="311" customFormat="1" ht="12.75" x14ac:dyDescent="0.2">
      <c r="A661" s="38" t="s">
        <v>71</v>
      </c>
      <c r="B661" s="247" t="s">
        <v>72</v>
      </c>
      <c r="C661" s="276"/>
      <c r="D661" s="276"/>
      <c r="E661" s="275"/>
      <c r="F661" s="278">
        <v>46284.441789999997</v>
      </c>
      <c r="G661" s="278">
        <v>46284.441789999997</v>
      </c>
    </row>
    <row r="662" spans="1:7" s="311" customFormat="1" ht="12.75" x14ac:dyDescent="0.2">
      <c r="A662" s="3" t="s">
        <v>73</v>
      </c>
      <c r="B662" s="247" t="s">
        <v>72</v>
      </c>
      <c r="C662" s="247" t="s">
        <v>74</v>
      </c>
      <c r="D662" s="247"/>
      <c r="E662" s="255"/>
      <c r="F662" s="278">
        <v>22668.428790000002</v>
      </c>
      <c r="G662" s="278">
        <v>22668.428790000002</v>
      </c>
    </row>
    <row r="663" spans="1:7" s="311" customFormat="1" ht="12.75" x14ac:dyDescent="0.2">
      <c r="A663" s="3" t="s">
        <v>618</v>
      </c>
      <c r="B663" s="247" t="s">
        <v>72</v>
      </c>
      <c r="C663" s="247" t="s">
        <v>74</v>
      </c>
      <c r="D663" s="247" t="s">
        <v>75</v>
      </c>
      <c r="E663" s="255"/>
      <c r="F663" s="278">
        <v>22668.428790000002</v>
      </c>
      <c r="G663" s="278">
        <v>22668.428790000002</v>
      </c>
    </row>
    <row r="664" spans="1:7" s="311" customFormat="1" ht="12.75" x14ac:dyDescent="0.2">
      <c r="A664" s="53" t="s">
        <v>76</v>
      </c>
      <c r="B664" s="281" t="s">
        <v>72</v>
      </c>
      <c r="C664" s="281" t="s">
        <v>74</v>
      </c>
      <c r="D664" s="281" t="s">
        <v>77</v>
      </c>
      <c r="E664" s="280"/>
      <c r="F664" s="282">
        <v>7873.3940000000002</v>
      </c>
      <c r="G664" s="282">
        <v>7873.3940000000002</v>
      </c>
    </row>
    <row r="665" spans="1:7" s="311" customFormat="1" ht="22.5" x14ac:dyDescent="0.2">
      <c r="A665" s="5" t="s">
        <v>399</v>
      </c>
      <c r="B665" s="8" t="s">
        <v>72</v>
      </c>
      <c r="C665" s="8" t="s">
        <v>74</v>
      </c>
      <c r="D665" s="8" t="s">
        <v>438</v>
      </c>
      <c r="E665" s="251"/>
      <c r="F665" s="283">
        <v>7873.3940000000002</v>
      </c>
      <c r="G665" s="283">
        <v>7873.3940000000002</v>
      </c>
    </row>
    <row r="666" spans="1:7" s="311" customFormat="1" ht="22.5" x14ac:dyDescent="0.2">
      <c r="A666" s="1" t="s">
        <v>78</v>
      </c>
      <c r="B666" s="251" t="s">
        <v>72</v>
      </c>
      <c r="C666" s="8" t="s">
        <v>74</v>
      </c>
      <c r="D666" s="8" t="s">
        <v>438</v>
      </c>
      <c r="E666" s="251" t="s">
        <v>79</v>
      </c>
      <c r="F666" s="283">
        <v>7873.3940000000002</v>
      </c>
      <c r="G666" s="283">
        <v>7873.3940000000002</v>
      </c>
    </row>
    <row r="667" spans="1:7" s="311" customFormat="1" ht="12.75" x14ac:dyDescent="0.2">
      <c r="A667" s="1" t="s">
        <v>80</v>
      </c>
      <c r="B667" s="251" t="s">
        <v>72</v>
      </c>
      <c r="C667" s="8" t="s">
        <v>74</v>
      </c>
      <c r="D667" s="8" t="s">
        <v>438</v>
      </c>
      <c r="E667" s="251" t="s">
        <v>81</v>
      </c>
      <c r="F667" s="283">
        <v>7873.3940000000002</v>
      </c>
      <c r="G667" s="283">
        <v>7873.3940000000002</v>
      </c>
    </row>
    <row r="668" spans="1:7" s="311" customFormat="1" ht="33.75" x14ac:dyDescent="0.2">
      <c r="A668" s="1" t="s">
        <v>82</v>
      </c>
      <c r="B668" s="251" t="s">
        <v>72</v>
      </c>
      <c r="C668" s="8" t="s">
        <v>74</v>
      </c>
      <c r="D668" s="8" t="s">
        <v>438</v>
      </c>
      <c r="E668" s="251" t="s">
        <v>83</v>
      </c>
      <c r="F668" s="283">
        <v>7873.3940000000002</v>
      </c>
      <c r="G668" s="283">
        <v>7873.3940000000002</v>
      </c>
    </row>
    <row r="669" spans="1:7" s="311" customFormat="1" ht="12.75" hidden="1" x14ac:dyDescent="0.2">
      <c r="A669" s="1" t="s">
        <v>584</v>
      </c>
      <c r="B669" s="8" t="s">
        <v>72</v>
      </c>
      <c r="C669" s="8" t="s">
        <v>74</v>
      </c>
      <c r="D669" s="8" t="s">
        <v>583</v>
      </c>
      <c r="E669" s="251"/>
      <c r="F669" s="283">
        <v>0</v>
      </c>
      <c r="G669" s="283">
        <v>0</v>
      </c>
    </row>
    <row r="670" spans="1:7" s="311" customFormat="1" ht="22.5" hidden="1" x14ac:dyDescent="0.2">
      <c r="A670" s="1" t="s">
        <v>78</v>
      </c>
      <c r="B670" s="8" t="s">
        <v>72</v>
      </c>
      <c r="C670" s="8" t="s">
        <v>74</v>
      </c>
      <c r="D670" s="8" t="s">
        <v>583</v>
      </c>
      <c r="E670" s="251" t="s">
        <v>79</v>
      </c>
      <c r="F670" s="283">
        <v>0</v>
      </c>
      <c r="G670" s="283">
        <v>0</v>
      </c>
    </row>
    <row r="671" spans="1:7" s="311" customFormat="1" ht="12.75" hidden="1" x14ac:dyDescent="0.2">
      <c r="A671" s="1" t="s">
        <v>80</v>
      </c>
      <c r="B671" s="8" t="s">
        <v>72</v>
      </c>
      <c r="C671" s="8" t="s">
        <v>74</v>
      </c>
      <c r="D671" s="8" t="s">
        <v>583</v>
      </c>
      <c r="E671" s="251" t="s">
        <v>81</v>
      </c>
      <c r="F671" s="283">
        <v>0</v>
      </c>
      <c r="G671" s="283">
        <v>0</v>
      </c>
    </row>
    <row r="672" spans="1:7" s="311" customFormat="1" ht="33.75" hidden="1" x14ac:dyDescent="0.2">
      <c r="A672" s="1" t="s">
        <v>82</v>
      </c>
      <c r="B672" s="8" t="s">
        <v>72</v>
      </c>
      <c r="C672" s="8" t="s">
        <v>74</v>
      </c>
      <c r="D672" s="8" t="s">
        <v>583</v>
      </c>
      <c r="E672" s="251">
        <v>611</v>
      </c>
      <c r="F672" s="283">
        <v>0</v>
      </c>
      <c r="G672" s="283">
        <v>0</v>
      </c>
    </row>
    <row r="673" spans="1:7" s="311" customFormat="1" ht="22.5" hidden="1" x14ac:dyDescent="0.2">
      <c r="A673" s="1" t="s">
        <v>78</v>
      </c>
      <c r="B673" s="8" t="s">
        <v>72</v>
      </c>
      <c r="C673" s="8" t="s">
        <v>74</v>
      </c>
      <c r="D673" s="8" t="s">
        <v>679</v>
      </c>
      <c r="E673" s="251"/>
      <c r="F673" s="283">
        <v>0</v>
      </c>
      <c r="G673" s="283">
        <v>0</v>
      </c>
    </row>
    <row r="674" spans="1:7" s="311" customFormat="1" ht="12.75" hidden="1" x14ac:dyDescent="0.2">
      <c r="A674" s="1" t="s">
        <v>80</v>
      </c>
      <c r="B674" s="8" t="s">
        <v>72</v>
      </c>
      <c r="C674" s="8" t="s">
        <v>74</v>
      </c>
      <c r="D674" s="8" t="s">
        <v>679</v>
      </c>
      <c r="E674" s="251">
        <v>600</v>
      </c>
      <c r="F674" s="283">
        <v>0</v>
      </c>
      <c r="G674" s="283">
        <v>0</v>
      </c>
    </row>
    <row r="675" spans="1:7" s="311" customFormat="1" ht="33.75" hidden="1" x14ac:dyDescent="0.2">
      <c r="A675" s="1" t="s">
        <v>82</v>
      </c>
      <c r="B675" s="8" t="s">
        <v>72</v>
      </c>
      <c r="C675" s="8" t="s">
        <v>74</v>
      </c>
      <c r="D675" s="8" t="s">
        <v>679</v>
      </c>
      <c r="E675" s="251">
        <v>610</v>
      </c>
      <c r="F675" s="283">
        <v>0</v>
      </c>
      <c r="G675" s="283">
        <v>0</v>
      </c>
    </row>
    <row r="676" spans="1:7" s="311" customFormat="1" ht="12.75" hidden="1" x14ac:dyDescent="0.2">
      <c r="A676" s="1"/>
      <c r="B676" s="8" t="s">
        <v>72</v>
      </c>
      <c r="C676" s="8" t="s">
        <v>74</v>
      </c>
      <c r="D676" s="8" t="s">
        <v>679</v>
      </c>
      <c r="E676" s="251">
        <v>611</v>
      </c>
      <c r="F676" s="283">
        <v>0</v>
      </c>
      <c r="G676" s="283">
        <v>0</v>
      </c>
    </row>
    <row r="677" spans="1:7" s="311" customFormat="1" ht="22.5" x14ac:dyDescent="0.2">
      <c r="A677" s="1" t="s">
        <v>84</v>
      </c>
      <c r="B677" s="8" t="s">
        <v>72</v>
      </c>
      <c r="C677" s="8" t="s">
        <v>74</v>
      </c>
      <c r="D677" s="8" t="s">
        <v>85</v>
      </c>
      <c r="E677" s="251"/>
      <c r="F677" s="283">
        <v>13371.834790000001</v>
      </c>
      <c r="G677" s="283">
        <v>13371.834790000001</v>
      </c>
    </row>
    <row r="678" spans="1:7" s="311" customFormat="1" ht="33.75" x14ac:dyDescent="0.2">
      <c r="A678" s="5" t="s">
        <v>400</v>
      </c>
      <c r="B678" s="8" t="s">
        <v>72</v>
      </c>
      <c r="C678" s="8" t="s">
        <v>74</v>
      </c>
      <c r="D678" s="8" t="s">
        <v>86</v>
      </c>
      <c r="E678" s="251"/>
      <c r="F678" s="283">
        <v>13371.834790000001</v>
      </c>
      <c r="G678" s="283">
        <v>13371.834790000001</v>
      </c>
    </row>
    <row r="679" spans="1:7" s="311" customFormat="1" ht="22.5" x14ac:dyDescent="0.2">
      <c r="A679" s="1" t="s">
        <v>78</v>
      </c>
      <c r="B679" s="251" t="s">
        <v>72</v>
      </c>
      <c r="C679" s="8" t="s">
        <v>74</v>
      </c>
      <c r="D679" s="8" t="s">
        <v>86</v>
      </c>
      <c r="E679" s="251" t="s">
        <v>79</v>
      </c>
      <c r="F679" s="283">
        <v>13371.834790000001</v>
      </c>
      <c r="G679" s="283">
        <v>13371.834790000001</v>
      </c>
    </row>
    <row r="680" spans="1:7" s="311" customFormat="1" ht="12.75" x14ac:dyDescent="0.2">
      <c r="A680" s="1" t="s">
        <v>80</v>
      </c>
      <c r="B680" s="251" t="s">
        <v>72</v>
      </c>
      <c r="C680" s="8" t="s">
        <v>74</v>
      </c>
      <c r="D680" s="8" t="s">
        <v>86</v>
      </c>
      <c r="E680" s="251" t="s">
        <v>81</v>
      </c>
      <c r="F680" s="283">
        <v>13371.834790000001</v>
      </c>
      <c r="G680" s="283">
        <v>13371.834790000001</v>
      </c>
    </row>
    <row r="681" spans="1:7" s="311" customFormat="1" ht="33.75" x14ac:dyDescent="0.2">
      <c r="A681" s="1" t="s">
        <v>82</v>
      </c>
      <c r="B681" s="251" t="s">
        <v>72</v>
      </c>
      <c r="C681" s="8" t="s">
        <v>74</v>
      </c>
      <c r="D681" s="8" t="s">
        <v>86</v>
      </c>
      <c r="E681" s="251" t="s">
        <v>83</v>
      </c>
      <c r="F681" s="283">
        <v>13371.834790000001</v>
      </c>
      <c r="G681" s="283">
        <v>13371.834790000001</v>
      </c>
    </row>
    <row r="682" spans="1:7" s="311" customFormat="1" ht="22.5" hidden="1" x14ac:dyDescent="0.2">
      <c r="A682" s="297" t="s">
        <v>922</v>
      </c>
      <c r="B682" s="299" t="s">
        <v>72</v>
      </c>
      <c r="C682" s="298" t="s">
        <v>74</v>
      </c>
      <c r="D682" s="298" t="s">
        <v>962</v>
      </c>
      <c r="E682" s="299"/>
      <c r="F682" s="193">
        <v>0</v>
      </c>
      <c r="G682" s="193">
        <v>0</v>
      </c>
    </row>
    <row r="683" spans="1:7" s="311" customFormat="1" ht="22.5" hidden="1" x14ac:dyDescent="0.2">
      <c r="A683" s="297" t="s">
        <v>78</v>
      </c>
      <c r="B683" s="299" t="s">
        <v>72</v>
      </c>
      <c r="C683" s="298" t="s">
        <v>74</v>
      </c>
      <c r="D683" s="298" t="s">
        <v>962</v>
      </c>
      <c r="E683" s="299" t="s">
        <v>79</v>
      </c>
      <c r="F683" s="193">
        <v>0</v>
      </c>
      <c r="G683" s="193">
        <v>0</v>
      </c>
    </row>
    <row r="684" spans="1:7" s="311" customFormat="1" ht="12.75" hidden="1" x14ac:dyDescent="0.2">
      <c r="A684" s="297" t="s">
        <v>80</v>
      </c>
      <c r="B684" s="299" t="s">
        <v>72</v>
      </c>
      <c r="C684" s="298" t="s">
        <v>74</v>
      </c>
      <c r="D684" s="298" t="s">
        <v>962</v>
      </c>
      <c r="E684" s="299" t="s">
        <v>81</v>
      </c>
      <c r="F684" s="193">
        <v>0</v>
      </c>
      <c r="G684" s="193">
        <v>0</v>
      </c>
    </row>
    <row r="685" spans="1:7" s="311" customFormat="1" ht="12.75" hidden="1" x14ac:dyDescent="0.2">
      <c r="A685" s="297" t="s">
        <v>446</v>
      </c>
      <c r="B685" s="299" t="s">
        <v>72</v>
      </c>
      <c r="C685" s="298" t="s">
        <v>74</v>
      </c>
      <c r="D685" s="298" t="s">
        <v>962</v>
      </c>
      <c r="E685" s="299">
        <v>612</v>
      </c>
      <c r="F685" s="193">
        <v>0</v>
      </c>
      <c r="G685" s="193">
        <v>0</v>
      </c>
    </row>
    <row r="686" spans="1:7" s="311" customFormat="1" ht="22.5" hidden="1" x14ac:dyDescent="0.2">
      <c r="A686" s="1" t="s">
        <v>675</v>
      </c>
      <c r="B686" s="251" t="s">
        <v>72</v>
      </c>
      <c r="C686" s="8" t="s">
        <v>74</v>
      </c>
      <c r="D686" s="8" t="s">
        <v>680</v>
      </c>
      <c r="E686" s="251"/>
      <c r="F686" s="283"/>
      <c r="G686" s="283"/>
    </row>
    <row r="687" spans="1:7" s="311" customFormat="1" ht="22.5" hidden="1" x14ac:dyDescent="0.2">
      <c r="A687" s="1" t="s">
        <v>78</v>
      </c>
      <c r="B687" s="251" t="s">
        <v>72</v>
      </c>
      <c r="C687" s="8" t="s">
        <v>74</v>
      </c>
      <c r="D687" s="8" t="s">
        <v>680</v>
      </c>
      <c r="E687" s="251">
        <v>600</v>
      </c>
      <c r="F687" s="283"/>
      <c r="G687" s="283"/>
    </row>
    <row r="688" spans="1:7" s="311" customFormat="1" ht="12.75" hidden="1" x14ac:dyDescent="0.2">
      <c r="A688" s="1" t="s">
        <v>80</v>
      </c>
      <c r="B688" s="251" t="s">
        <v>72</v>
      </c>
      <c r="C688" s="8" t="s">
        <v>74</v>
      </c>
      <c r="D688" s="8" t="s">
        <v>680</v>
      </c>
      <c r="E688" s="251">
        <v>610</v>
      </c>
      <c r="F688" s="283"/>
      <c r="G688" s="283"/>
    </row>
    <row r="689" spans="1:7" s="311" customFormat="1" ht="33.75" hidden="1" x14ac:dyDescent="0.2">
      <c r="A689" s="1" t="s">
        <v>82</v>
      </c>
      <c r="B689" s="251" t="s">
        <v>72</v>
      </c>
      <c r="C689" s="8" t="s">
        <v>74</v>
      </c>
      <c r="D689" s="8" t="s">
        <v>680</v>
      </c>
      <c r="E689" s="251">
        <v>611</v>
      </c>
      <c r="F689" s="283">
        <v>0</v>
      </c>
      <c r="G689" s="283">
        <v>0</v>
      </c>
    </row>
    <row r="690" spans="1:7" s="311" customFormat="1" ht="12.75" x14ac:dyDescent="0.2">
      <c r="A690" s="1" t="s">
        <v>92</v>
      </c>
      <c r="B690" s="8" t="s">
        <v>72</v>
      </c>
      <c r="C690" s="8" t="s">
        <v>74</v>
      </c>
      <c r="D690" s="8" t="s">
        <v>93</v>
      </c>
      <c r="E690" s="251"/>
      <c r="F690" s="283">
        <v>1223.2</v>
      </c>
      <c r="G690" s="283">
        <v>1223.2</v>
      </c>
    </row>
    <row r="691" spans="1:7" s="311" customFormat="1" ht="22.5" x14ac:dyDescent="0.2">
      <c r="A691" s="1" t="s">
        <v>94</v>
      </c>
      <c r="B691" s="8" t="s">
        <v>72</v>
      </c>
      <c r="C691" s="8" t="s">
        <v>74</v>
      </c>
      <c r="D691" s="8" t="s">
        <v>95</v>
      </c>
      <c r="E691" s="251"/>
      <c r="F691" s="283">
        <v>1223.2</v>
      </c>
      <c r="G691" s="283">
        <v>1223.2</v>
      </c>
    </row>
    <row r="692" spans="1:7" s="100" customFormat="1" ht="33.75" x14ac:dyDescent="0.2">
      <c r="A692" s="1" t="s">
        <v>87</v>
      </c>
      <c r="B692" s="8" t="s">
        <v>72</v>
      </c>
      <c r="C692" s="8" t="s">
        <v>74</v>
      </c>
      <c r="D692" s="8" t="s">
        <v>95</v>
      </c>
      <c r="E692" s="251">
        <v>100</v>
      </c>
      <c r="F692" s="283">
        <v>50</v>
      </c>
      <c r="G692" s="283">
        <v>50</v>
      </c>
    </row>
    <row r="693" spans="1:7" s="311" customFormat="1" ht="12.75" x14ac:dyDescent="0.2">
      <c r="A693" s="1" t="s">
        <v>89</v>
      </c>
      <c r="B693" s="8" t="s">
        <v>72</v>
      </c>
      <c r="C693" s="8" t="s">
        <v>74</v>
      </c>
      <c r="D693" s="8" t="s">
        <v>95</v>
      </c>
      <c r="E693" s="251">
        <v>110</v>
      </c>
      <c r="F693" s="283">
        <v>50</v>
      </c>
      <c r="G693" s="283">
        <v>50</v>
      </c>
    </row>
    <row r="694" spans="1:7" s="311" customFormat="1" ht="12.75" x14ac:dyDescent="0.2">
      <c r="A694" s="1" t="s">
        <v>371</v>
      </c>
      <c r="B694" s="8" t="s">
        <v>72</v>
      </c>
      <c r="C694" s="8" t="s">
        <v>74</v>
      </c>
      <c r="D694" s="8" t="s">
        <v>95</v>
      </c>
      <c r="E694" s="251">
        <v>112</v>
      </c>
      <c r="F694" s="283">
        <v>50</v>
      </c>
      <c r="G694" s="283">
        <v>50</v>
      </c>
    </row>
    <row r="695" spans="1:7" s="311" customFormat="1" ht="12.75" x14ac:dyDescent="0.2">
      <c r="A695" s="1" t="s">
        <v>376</v>
      </c>
      <c r="B695" s="8" t="s">
        <v>72</v>
      </c>
      <c r="C695" s="8" t="s">
        <v>74</v>
      </c>
      <c r="D695" s="8" t="s">
        <v>95</v>
      </c>
      <c r="E695" s="251" t="s">
        <v>96</v>
      </c>
      <c r="F695" s="283">
        <v>1023.2</v>
      </c>
      <c r="G695" s="283">
        <v>1023.2</v>
      </c>
    </row>
    <row r="696" spans="1:7" s="311" customFormat="1" ht="22.5" x14ac:dyDescent="0.2">
      <c r="A696" s="1" t="s">
        <v>97</v>
      </c>
      <c r="B696" s="8" t="s">
        <v>72</v>
      </c>
      <c r="C696" s="8" t="s">
        <v>74</v>
      </c>
      <c r="D696" s="8" t="s">
        <v>95</v>
      </c>
      <c r="E696" s="251" t="s">
        <v>98</v>
      </c>
      <c r="F696" s="283">
        <v>1023.2</v>
      </c>
      <c r="G696" s="283">
        <v>1023.2</v>
      </c>
    </row>
    <row r="697" spans="1:7" s="311" customFormat="1" ht="12.75" x14ac:dyDescent="0.2">
      <c r="A697" s="11" t="s">
        <v>393</v>
      </c>
      <c r="B697" s="8" t="s">
        <v>72</v>
      </c>
      <c r="C697" s="8" t="s">
        <v>74</v>
      </c>
      <c r="D697" s="8" t="s">
        <v>95</v>
      </c>
      <c r="E697" s="251" t="s">
        <v>100</v>
      </c>
      <c r="F697" s="283">
        <v>1023.2</v>
      </c>
      <c r="G697" s="283">
        <v>1023.2</v>
      </c>
    </row>
    <row r="698" spans="1:7" s="311" customFormat="1" ht="12.75" x14ac:dyDescent="0.2">
      <c r="A698" s="11" t="s">
        <v>136</v>
      </c>
      <c r="B698" s="8" t="s">
        <v>72</v>
      </c>
      <c r="C698" s="8" t="s">
        <v>74</v>
      </c>
      <c r="D698" s="8" t="s">
        <v>95</v>
      </c>
      <c r="E698" s="251">
        <v>300</v>
      </c>
      <c r="F698" s="283">
        <v>150</v>
      </c>
      <c r="G698" s="283">
        <v>150</v>
      </c>
    </row>
    <row r="699" spans="1:7" s="311" customFormat="1" ht="12.75" x14ac:dyDescent="0.2">
      <c r="A699" s="11" t="s">
        <v>204</v>
      </c>
      <c r="B699" s="8" t="s">
        <v>72</v>
      </c>
      <c r="C699" s="8" t="s">
        <v>74</v>
      </c>
      <c r="D699" s="8" t="s">
        <v>95</v>
      </c>
      <c r="E699" s="251">
        <v>350</v>
      </c>
      <c r="F699" s="283">
        <v>150</v>
      </c>
      <c r="G699" s="283">
        <v>150</v>
      </c>
    </row>
    <row r="700" spans="1:7" s="311" customFormat="1" ht="12.75" x14ac:dyDescent="0.2">
      <c r="A700" s="11" t="s">
        <v>102</v>
      </c>
      <c r="B700" s="8" t="s">
        <v>72</v>
      </c>
      <c r="C700" s="8" t="s">
        <v>74</v>
      </c>
      <c r="D700" s="8" t="s">
        <v>405</v>
      </c>
      <c r="E700" s="251"/>
      <c r="F700" s="283">
        <v>200</v>
      </c>
      <c r="G700" s="283">
        <v>200</v>
      </c>
    </row>
    <row r="701" spans="1:7" s="311" customFormat="1" ht="22.5" x14ac:dyDescent="0.2">
      <c r="A701" s="1" t="s">
        <v>78</v>
      </c>
      <c r="B701" s="8" t="s">
        <v>72</v>
      </c>
      <c r="C701" s="8" t="s">
        <v>74</v>
      </c>
      <c r="D701" s="8" t="s">
        <v>405</v>
      </c>
      <c r="E701" s="251">
        <v>600</v>
      </c>
      <c r="F701" s="283">
        <v>200</v>
      </c>
      <c r="G701" s="283">
        <v>200</v>
      </c>
    </row>
    <row r="702" spans="1:7" s="311" customFormat="1" ht="12.75" x14ac:dyDescent="0.2">
      <c r="A702" s="1" t="s">
        <v>80</v>
      </c>
      <c r="B702" s="8" t="s">
        <v>72</v>
      </c>
      <c r="C702" s="8" t="s">
        <v>74</v>
      </c>
      <c r="D702" s="8" t="s">
        <v>405</v>
      </c>
      <c r="E702" s="251">
        <v>610</v>
      </c>
      <c r="F702" s="283">
        <v>200</v>
      </c>
      <c r="G702" s="283">
        <v>200</v>
      </c>
    </row>
    <row r="703" spans="1:7" s="311" customFormat="1" ht="33.75" x14ac:dyDescent="0.2">
      <c r="A703" s="1" t="s">
        <v>82</v>
      </c>
      <c r="B703" s="8" t="s">
        <v>72</v>
      </c>
      <c r="C703" s="8" t="s">
        <v>74</v>
      </c>
      <c r="D703" s="8" t="s">
        <v>405</v>
      </c>
      <c r="E703" s="251">
        <v>611</v>
      </c>
      <c r="F703" s="283">
        <v>200</v>
      </c>
      <c r="G703" s="283">
        <v>200</v>
      </c>
    </row>
    <row r="704" spans="1:7" s="311" customFormat="1" ht="22.5" hidden="1" x14ac:dyDescent="0.2">
      <c r="A704" s="1" t="s">
        <v>678</v>
      </c>
      <c r="B704" s="8" t="s">
        <v>72</v>
      </c>
      <c r="C704" s="8" t="s">
        <v>74</v>
      </c>
      <c r="D704" s="8" t="s">
        <v>940</v>
      </c>
      <c r="E704" s="251"/>
      <c r="F704" s="283">
        <v>0</v>
      </c>
      <c r="G704" s="283">
        <v>0</v>
      </c>
    </row>
    <row r="705" spans="1:7" s="311" customFormat="1" ht="22.5" hidden="1" x14ac:dyDescent="0.2">
      <c r="A705" s="1" t="s">
        <v>78</v>
      </c>
      <c r="B705" s="8" t="s">
        <v>72</v>
      </c>
      <c r="C705" s="8" t="s">
        <v>74</v>
      </c>
      <c r="D705" s="8" t="s">
        <v>940</v>
      </c>
      <c r="E705" s="251">
        <v>600</v>
      </c>
      <c r="F705" s="283">
        <v>0</v>
      </c>
      <c r="G705" s="283">
        <v>0</v>
      </c>
    </row>
    <row r="706" spans="1:7" s="311" customFormat="1" ht="12.75" hidden="1" x14ac:dyDescent="0.2">
      <c r="A706" s="1" t="s">
        <v>80</v>
      </c>
      <c r="B706" s="8" t="s">
        <v>72</v>
      </c>
      <c r="C706" s="8" t="s">
        <v>74</v>
      </c>
      <c r="D706" s="8" t="s">
        <v>940</v>
      </c>
      <c r="E706" s="251">
        <v>610</v>
      </c>
      <c r="F706" s="283">
        <v>0</v>
      </c>
      <c r="G706" s="283">
        <v>0</v>
      </c>
    </row>
    <row r="707" spans="1:7" s="311" customFormat="1" ht="12.75" hidden="1" x14ac:dyDescent="0.2">
      <c r="A707" s="1" t="s">
        <v>446</v>
      </c>
      <c r="B707" s="8" t="s">
        <v>72</v>
      </c>
      <c r="C707" s="8" t="s">
        <v>74</v>
      </c>
      <c r="D707" s="8" t="s">
        <v>940</v>
      </c>
      <c r="E707" s="251">
        <v>612</v>
      </c>
      <c r="F707" s="283">
        <v>0</v>
      </c>
      <c r="G707" s="283">
        <v>0</v>
      </c>
    </row>
    <row r="708" spans="1:7" s="311" customFormat="1" ht="12.75" x14ac:dyDescent="0.2">
      <c r="A708" s="3" t="s">
        <v>103</v>
      </c>
      <c r="B708" s="255" t="s">
        <v>72</v>
      </c>
      <c r="C708" s="247" t="s">
        <v>104</v>
      </c>
      <c r="D708" s="247"/>
      <c r="E708" s="255"/>
      <c r="F708" s="278">
        <v>23616.012999999999</v>
      </c>
      <c r="G708" s="278">
        <v>23616.012999999999</v>
      </c>
    </row>
    <row r="709" spans="1:7" s="311" customFormat="1" ht="22.5" x14ac:dyDescent="0.2">
      <c r="A709" s="1" t="s">
        <v>485</v>
      </c>
      <c r="B709" s="251" t="s">
        <v>72</v>
      </c>
      <c r="C709" s="8" t="s">
        <v>104</v>
      </c>
      <c r="D709" s="8" t="s">
        <v>560</v>
      </c>
      <c r="E709" s="251"/>
      <c r="F709" s="283">
        <v>1127.123</v>
      </c>
      <c r="G709" s="283">
        <v>1127.123</v>
      </c>
    </row>
    <row r="710" spans="1:7" s="311" customFormat="1" ht="22.5" x14ac:dyDescent="0.2">
      <c r="A710" s="1" t="s">
        <v>78</v>
      </c>
      <c r="B710" s="251" t="s">
        <v>72</v>
      </c>
      <c r="C710" s="8" t="s">
        <v>104</v>
      </c>
      <c r="D710" s="8" t="s">
        <v>560</v>
      </c>
      <c r="E710" s="251">
        <v>600</v>
      </c>
      <c r="F710" s="283">
        <v>1127.123</v>
      </c>
      <c r="G710" s="283">
        <v>1127.123</v>
      </c>
    </row>
    <row r="711" spans="1:7" s="311" customFormat="1" ht="12.75" x14ac:dyDescent="0.2">
      <c r="A711" s="1" t="s">
        <v>80</v>
      </c>
      <c r="B711" s="251" t="s">
        <v>72</v>
      </c>
      <c r="C711" s="8" t="s">
        <v>104</v>
      </c>
      <c r="D711" s="8" t="s">
        <v>560</v>
      </c>
      <c r="E711" s="251">
        <v>610</v>
      </c>
      <c r="F711" s="283">
        <v>1127.123</v>
      </c>
      <c r="G711" s="283">
        <v>1127.123</v>
      </c>
    </row>
    <row r="712" spans="1:7" s="311" customFormat="1" ht="33.75" x14ac:dyDescent="0.2">
      <c r="A712" s="1" t="s">
        <v>82</v>
      </c>
      <c r="B712" s="251" t="s">
        <v>72</v>
      </c>
      <c r="C712" s="8" t="s">
        <v>104</v>
      </c>
      <c r="D712" s="8" t="s">
        <v>560</v>
      </c>
      <c r="E712" s="251">
        <v>611</v>
      </c>
      <c r="F712" s="283">
        <v>1127.123</v>
      </c>
      <c r="G712" s="283">
        <v>1127.123</v>
      </c>
    </row>
    <row r="713" spans="1:7" s="311" customFormat="1" ht="12.75" x14ac:dyDescent="0.2">
      <c r="A713" s="1" t="s">
        <v>92</v>
      </c>
      <c r="B713" s="8" t="s">
        <v>72</v>
      </c>
      <c r="C713" s="8" t="s">
        <v>104</v>
      </c>
      <c r="D713" s="8" t="s">
        <v>93</v>
      </c>
      <c r="E713" s="251"/>
      <c r="F713" s="283">
        <v>21788.89</v>
      </c>
      <c r="G713" s="283">
        <v>21788.89</v>
      </c>
    </row>
    <row r="714" spans="1:7" s="311" customFormat="1" ht="22.5" x14ac:dyDescent="0.2">
      <c r="A714" s="53" t="s">
        <v>105</v>
      </c>
      <c r="B714" s="280" t="s">
        <v>72</v>
      </c>
      <c r="C714" s="281" t="s">
        <v>104</v>
      </c>
      <c r="D714" s="281" t="s">
        <v>106</v>
      </c>
      <c r="E714" s="280"/>
      <c r="F714" s="282">
        <v>436.38900000000001</v>
      </c>
      <c r="G714" s="282">
        <v>436.38900000000001</v>
      </c>
    </row>
    <row r="715" spans="1:7" s="311" customFormat="1" ht="33.75" x14ac:dyDescent="0.2">
      <c r="A715" s="1" t="s">
        <v>87</v>
      </c>
      <c r="B715" s="251" t="s">
        <v>72</v>
      </c>
      <c r="C715" s="8" t="s">
        <v>104</v>
      </c>
      <c r="D715" s="8" t="s">
        <v>107</v>
      </c>
      <c r="E715" s="251">
        <v>100</v>
      </c>
      <c r="F715" s="283">
        <v>436.38900000000001</v>
      </c>
      <c r="G715" s="283">
        <v>436.38900000000001</v>
      </c>
    </row>
    <row r="716" spans="1:7" s="20" customFormat="1" ht="12" x14ac:dyDescent="0.2">
      <c r="A716" s="1" t="s">
        <v>108</v>
      </c>
      <c r="B716" s="251" t="s">
        <v>72</v>
      </c>
      <c r="C716" s="8" t="s">
        <v>104</v>
      </c>
      <c r="D716" s="8" t="s">
        <v>107</v>
      </c>
      <c r="E716" s="251">
        <v>120</v>
      </c>
      <c r="F716" s="283">
        <v>436.38900000000001</v>
      </c>
      <c r="G716" s="283">
        <v>436.38900000000001</v>
      </c>
    </row>
    <row r="717" spans="1:7" s="20" customFormat="1" ht="12" x14ac:dyDescent="0.2">
      <c r="A717" s="5" t="s">
        <v>109</v>
      </c>
      <c r="B717" s="251" t="s">
        <v>72</v>
      </c>
      <c r="C717" s="8" t="s">
        <v>104</v>
      </c>
      <c r="D717" s="8" t="s">
        <v>107</v>
      </c>
      <c r="E717" s="251">
        <v>121</v>
      </c>
      <c r="F717" s="283">
        <v>335.16800000000001</v>
      </c>
      <c r="G717" s="283">
        <v>335.16800000000001</v>
      </c>
    </row>
    <row r="718" spans="1:7" s="20" customFormat="1" ht="33.75" x14ac:dyDescent="0.2">
      <c r="A718" s="5" t="s">
        <v>110</v>
      </c>
      <c r="B718" s="251" t="s">
        <v>72</v>
      </c>
      <c r="C718" s="8" t="s">
        <v>104</v>
      </c>
      <c r="D718" s="8" t="s">
        <v>107</v>
      </c>
      <c r="E718" s="251">
        <v>129</v>
      </c>
      <c r="F718" s="283">
        <v>101.221</v>
      </c>
      <c r="G718" s="283">
        <v>101.221</v>
      </c>
    </row>
    <row r="719" spans="1:7" s="20" customFormat="1" ht="22.5" hidden="1" x14ac:dyDescent="0.2">
      <c r="A719" s="5" t="s">
        <v>675</v>
      </c>
      <c r="B719" s="251" t="s">
        <v>72</v>
      </c>
      <c r="C719" s="8" t="s">
        <v>104</v>
      </c>
      <c r="D719" s="8" t="s">
        <v>677</v>
      </c>
      <c r="E719" s="251"/>
      <c r="F719" s="283">
        <v>0</v>
      </c>
      <c r="G719" s="283">
        <v>0</v>
      </c>
    </row>
    <row r="720" spans="1:7" s="20" customFormat="1" ht="33.75" hidden="1" x14ac:dyDescent="0.2">
      <c r="A720" s="1" t="s">
        <v>87</v>
      </c>
      <c r="B720" s="251" t="s">
        <v>72</v>
      </c>
      <c r="C720" s="8" t="s">
        <v>104</v>
      </c>
      <c r="D720" s="8" t="s">
        <v>677</v>
      </c>
      <c r="E720" s="251">
        <v>100</v>
      </c>
      <c r="F720" s="283">
        <v>0</v>
      </c>
      <c r="G720" s="283">
        <v>0</v>
      </c>
    </row>
    <row r="721" spans="1:7" s="20" customFormat="1" ht="12" hidden="1" x14ac:dyDescent="0.2">
      <c r="A721" s="1" t="s">
        <v>108</v>
      </c>
      <c r="B721" s="251" t="s">
        <v>72</v>
      </c>
      <c r="C721" s="8" t="s">
        <v>104</v>
      </c>
      <c r="D721" s="8" t="s">
        <v>677</v>
      </c>
      <c r="E721" s="251">
        <v>120</v>
      </c>
      <c r="F721" s="283">
        <v>0</v>
      </c>
      <c r="G721" s="283">
        <v>0</v>
      </c>
    </row>
    <row r="722" spans="1:7" s="20" customFormat="1" ht="12" hidden="1" x14ac:dyDescent="0.2">
      <c r="A722" s="5" t="s">
        <v>109</v>
      </c>
      <c r="B722" s="251" t="s">
        <v>72</v>
      </c>
      <c r="C722" s="8" t="s">
        <v>104</v>
      </c>
      <c r="D722" s="8" t="s">
        <v>677</v>
      </c>
      <c r="E722" s="251">
        <v>121</v>
      </c>
      <c r="F722" s="283">
        <v>0</v>
      </c>
      <c r="G722" s="283">
        <v>0</v>
      </c>
    </row>
    <row r="723" spans="1:7" s="20" customFormat="1" ht="33.75" hidden="1" x14ac:dyDescent="0.2">
      <c r="A723" s="5" t="s">
        <v>110</v>
      </c>
      <c r="B723" s="251" t="s">
        <v>72</v>
      </c>
      <c r="C723" s="8" t="s">
        <v>104</v>
      </c>
      <c r="D723" s="8" t="s">
        <v>677</v>
      </c>
      <c r="E723" s="251">
        <v>129</v>
      </c>
      <c r="F723" s="283">
        <v>0</v>
      </c>
      <c r="G723" s="283">
        <v>0</v>
      </c>
    </row>
    <row r="724" spans="1:7" s="20" customFormat="1" ht="22.5" x14ac:dyDescent="0.2">
      <c r="A724" s="53" t="s">
        <v>94</v>
      </c>
      <c r="B724" s="280" t="s">
        <v>72</v>
      </c>
      <c r="C724" s="281" t="s">
        <v>104</v>
      </c>
      <c r="D724" s="281" t="s">
        <v>117</v>
      </c>
      <c r="E724" s="280"/>
      <c r="F724" s="282">
        <v>21352.501</v>
      </c>
      <c r="G724" s="282">
        <v>21352.501</v>
      </c>
    </row>
    <row r="725" spans="1:7" s="20" customFormat="1" ht="33.75" x14ac:dyDescent="0.2">
      <c r="A725" s="1" t="s">
        <v>87</v>
      </c>
      <c r="B725" s="251" t="s">
        <v>72</v>
      </c>
      <c r="C725" s="8" t="s">
        <v>104</v>
      </c>
      <c r="D725" s="8" t="s">
        <v>118</v>
      </c>
      <c r="E725" s="251">
        <v>100</v>
      </c>
      <c r="F725" s="283">
        <v>20317.819</v>
      </c>
      <c r="G725" s="283">
        <v>20317.819</v>
      </c>
    </row>
    <row r="726" spans="1:7" s="20" customFormat="1" ht="12" x14ac:dyDescent="0.2">
      <c r="A726" s="1" t="s">
        <v>89</v>
      </c>
      <c r="B726" s="251" t="s">
        <v>72</v>
      </c>
      <c r="C726" s="8" t="s">
        <v>104</v>
      </c>
      <c r="D726" s="8" t="s">
        <v>118</v>
      </c>
      <c r="E726" s="251">
        <v>110</v>
      </c>
      <c r="F726" s="283">
        <v>20317.819</v>
      </c>
      <c r="G726" s="283">
        <v>20317.819</v>
      </c>
    </row>
    <row r="727" spans="1:7" s="20" customFormat="1" ht="12" x14ac:dyDescent="0.2">
      <c r="A727" s="1" t="s">
        <v>90</v>
      </c>
      <c r="B727" s="251" t="s">
        <v>72</v>
      </c>
      <c r="C727" s="8" t="s">
        <v>104</v>
      </c>
      <c r="D727" s="8" t="s">
        <v>118</v>
      </c>
      <c r="E727" s="251">
        <v>111</v>
      </c>
      <c r="F727" s="283">
        <v>15605.046</v>
      </c>
      <c r="G727" s="283">
        <v>15605.046</v>
      </c>
    </row>
    <row r="728" spans="1:7" s="20" customFormat="1" ht="22.5" x14ac:dyDescent="0.2">
      <c r="A728" s="5" t="s">
        <v>91</v>
      </c>
      <c r="B728" s="251" t="s">
        <v>72</v>
      </c>
      <c r="C728" s="8" t="s">
        <v>104</v>
      </c>
      <c r="D728" s="8" t="s">
        <v>118</v>
      </c>
      <c r="E728" s="251">
        <v>119</v>
      </c>
      <c r="F728" s="283">
        <v>4712.7730000000001</v>
      </c>
      <c r="G728" s="283">
        <v>4712.7730000000001</v>
      </c>
    </row>
    <row r="729" spans="1:7" s="20" customFormat="1" ht="12" x14ac:dyDescent="0.2">
      <c r="A729" s="1" t="s">
        <v>376</v>
      </c>
      <c r="B729" s="251" t="s">
        <v>72</v>
      </c>
      <c r="C729" s="8" t="s">
        <v>104</v>
      </c>
      <c r="D729" s="8" t="s">
        <v>119</v>
      </c>
      <c r="E729" s="251" t="s">
        <v>96</v>
      </c>
      <c r="F729" s="283">
        <v>1033.3900000000001</v>
      </c>
      <c r="G729" s="283">
        <v>1033.3900000000001</v>
      </c>
    </row>
    <row r="730" spans="1:7" s="20" customFormat="1" ht="22.5" x14ac:dyDescent="0.2">
      <c r="A730" s="1" t="s">
        <v>97</v>
      </c>
      <c r="B730" s="251" t="s">
        <v>72</v>
      </c>
      <c r="C730" s="8" t="s">
        <v>104</v>
      </c>
      <c r="D730" s="8" t="s">
        <v>119</v>
      </c>
      <c r="E730" s="251" t="s">
        <v>98</v>
      </c>
      <c r="F730" s="283">
        <v>1033.3900000000001</v>
      </c>
      <c r="G730" s="283">
        <v>1033.3900000000001</v>
      </c>
    </row>
    <row r="731" spans="1:7" s="311" customFormat="1" ht="22.5" x14ac:dyDescent="0.2">
      <c r="A731" s="11" t="s">
        <v>111</v>
      </c>
      <c r="B731" s="251" t="s">
        <v>72</v>
      </c>
      <c r="C731" s="8" t="s">
        <v>104</v>
      </c>
      <c r="D731" s="8" t="s">
        <v>119</v>
      </c>
      <c r="E731" s="251">
        <v>242</v>
      </c>
      <c r="F731" s="283">
        <v>212</v>
      </c>
      <c r="G731" s="283">
        <v>212</v>
      </c>
    </row>
    <row r="732" spans="1:7" s="311" customFormat="1" ht="22.5" x14ac:dyDescent="0.2">
      <c r="A732" s="11" t="s">
        <v>477</v>
      </c>
      <c r="B732" s="251" t="s">
        <v>72</v>
      </c>
      <c r="C732" s="8" t="s">
        <v>104</v>
      </c>
      <c r="D732" s="8" t="s">
        <v>119</v>
      </c>
      <c r="E732" s="251">
        <v>243</v>
      </c>
      <c r="F732" s="283">
        <v>0</v>
      </c>
      <c r="G732" s="283">
        <v>0</v>
      </c>
    </row>
    <row r="733" spans="1:7" s="311" customFormat="1" ht="12.75" x14ac:dyDescent="0.2">
      <c r="A733" s="11" t="s">
        <v>393</v>
      </c>
      <c r="B733" s="251" t="s">
        <v>72</v>
      </c>
      <c r="C733" s="8" t="s">
        <v>104</v>
      </c>
      <c r="D733" s="8" t="s">
        <v>119</v>
      </c>
      <c r="E733" s="251" t="s">
        <v>100</v>
      </c>
      <c r="F733" s="283">
        <v>678.08</v>
      </c>
      <c r="G733" s="283">
        <v>678.08</v>
      </c>
    </row>
    <row r="734" spans="1:7" s="311" customFormat="1" ht="12.75" x14ac:dyDescent="0.2">
      <c r="A734" s="11" t="s">
        <v>549</v>
      </c>
      <c r="B734" s="251" t="s">
        <v>72</v>
      </c>
      <c r="C734" s="8" t="s">
        <v>104</v>
      </c>
      <c r="D734" s="8" t="s">
        <v>119</v>
      </c>
      <c r="E734" s="251">
        <v>247</v>
      </c>
      <c r="F734" s="283">
        <v>143.31</v>
      </c>
      <c r="G734" s="283">
        <v>143.31</v>
      </c>
    </row>
    <row r="735" spans="1:7" s="311" customFormat="1" ht="12.75" x14ac:dyDescent="0.2">
      <c r="A735" s="11" t="s">
        <v>112</v>
      </c>
      <c r="B735" s="251" t="s">
        <v>72</v>
      </c>
      <c r="C735" s="8" t="s">
        <v>104</v>
      </c>
      <c r="D735" s="8" t="s">
        <v>119</v>
      </c>
      <c r="E735" s="251" t="s">
        <v>171</v>
      </c>
      <c r="F735" s="283">
        <v>1.292</v>
      </c>
      <c r="G735" s="283">
        <v>1.292</v>
      </c>
    </row>
    <row r="736" spans="1:7" s="311" customFormat="1" ht="12.75" x14ac:dyDescent="0.2">
      <c r="A736" s="11" t="s">
        <v>113</v>
      </c>
      <c r="B736" s="251" t="s">
        <v>72</v>
      </c>
      <c r="C736" s="8" t="s">
        <v>104</v>
      </c>
      <c r="D736" s="8" t="s">
        <v>119</v>
      </c>
      <c r="E736" s="251" t="s">
        <v>114</v>
      </c>
      <c r="F736" s="283">
        <v>1.292</v>
      </c>
      <c r="G736" s="283">
        <v>1.292</v>
      </c>
    </row>
    <row r="737" spans="1:7" s="20" customFormat="1" ht="12" x14ac:dyDescent="0.2">
      <c r="A737" s="28" t="s">
        <v>115</v>
      </c>
      <c r="B737" s="251" t="s">
        <v>72</v>
      </c>
      <c r="C737" s="8" t="s">
        <v>104</v>
      </c>
      <c r="D737" s="8" t="s">
        <v>119</v>
      </c>
      <c r="E737" s="251" t="s">
        <v>116</v>
      </c>
      <c r="F737" s="283">
        <v>1.292</v>
      </c>
      <c r="G737" s="283">
        <v>1.292</v>
      </c>
    </row>
    <row r="738" spans="1:7" s="20" customFormat="1" ht="12" x14ac:dyDescent="0.2">
      <c r="A738" s="11" t="s">
        <v>172</v>
      </c>
      <c r="B738" s="251" t="s">
        <v>72</v>
      </c>
      <c r="C738" s="8" t="s">
        <v>104</v>
      </c>
      <c r="D738" s="8" t="s">
        <v>119</v>
      </c>
      <c r="E738" s="251">
        <v>852</v>
      </c>
      <c r="F738" s="283">
        <v>0</v>
      </c>
      <c r="G738" s="283">
        <v>0</v>
      </c>
    </row>
    <row r="739" spans="1:7" s="20" customFormat="1" ht="12" x14ac:dyDescent="0.2">
      <c r="A739" s="11" t="s">
        <v>370</v>
      </c>
      <c r="B739" s="251" t="s">
        <v>72</v>
      </c>
      <c r="C739" s="8" t="s">
        <v>104</v>
      </c>
      <c r="D739" s="8" t="s">
        <v>119</v>
      </c>
      <c r="E739" s="251">
        <v>853</v>
      </c>
      <c r="F739" s="283">
        <v>0</v>
      </c>
      <c r="G739" s="283">
        <v>0</v>
      </c>
    </row>
    <row r="740" spans="1:7" s="20" customFormat="1" ht="21" x14ac:dyDescent="0.2">
      <c r="A740" s="3" t="s">
        <v>631</v>
      </c>
      <c r="B740" s="255" t="s">
        <v>72</v>
      </c>
      <c r="C740" s="247" t="s">
        <v>104</v>
      </c>
      <c r="D740" s="247"/>
      <c r="E740" s="255"/>
      <c r="F740" s="287">
        <v>700</v>
      </c>
      <c r="G740" s="287">
        <v>700</v>
      </c>
    </row>
    <row r="741" spans="1:7" s="20" customFormat="1" ht="12" x14ac:dyDescent="0.2">
      <c r="A741" s="1" t="s">
        <v>376</v>
      </c>
      <c r="B741" s="251" t="s">
        <v>72</v>
      </c>
      <c r="C741" s="8" t="s">
        <v>104</v>
      </c>
      <c r="D741" s="8" t="s">
        <v>484</v>
      </c>
      <c r="E741" s="251" t="s">
        <v>96</v>
      </c>
      <c r="F741" s="283">
        <v>700</v>
      </c>
      <c r="G741" s="283">
        <v>700</v>
      </c>
    </row>
    <row r="742" spans="1:7" s="311" customFormat="1" ht="22.5" x14ac:dyDescent="0.2">
      <c r="A742" s="1" t="s">
        <v>97</v>
      </c>
      <c r="B742" s="251" t="s">
        <v>72</v>
      </c>
      <c r="C742" s="8" t="s">
        <v>104</v>
      </c>
      <c r="D742" s="8" t="s">
        <v>484</v>
      </c>
      <c r="E742" s="251" t="s">
        <v>98</v>
      </c>
      <c r="F742" s="283">
        <v>700</v>
      </c>
      <c r="G742" s="283">
        <v>700</v>
      </c>
    </row>
    <row r="743" spans="1:7" s="20" customFormat="1" ht="12" x14ac:dyDescent="0.2">
      <c r="A743" s="11" t="s">
        <v>393</v>
      </c>
      <c r="B743" s="251" t="s">
        <v>72</v>
      </c>
      <c r="C743" s="8" t="s">
        <v>104</v>
      </c>
      <c r="D743" s="8" t="s">
        <v>484</v>
      </c>
      <c r="E743" s="251" t="s">
        <v>100</v>
      </c>
      <c r="F743" s="283">
        <v>700</v>
      </c>
      <c r="G743" s="283">
        <v>700</v>
      </c>
    </row>
    <row r="744" spans="1:7" s="20" customFormat="1" ht="12" x14ac:dyDescent="0.2">
      <c r="A744" s="3" t="s">
        <v>315</v>
      </c>
      <c r="B744" s="255" t="s">
        <v>194</v>
      </c>
      <c r="C744" s="247" t="s">
        <v>122</v>
      </c>
      <c r="D744" s="247" t="s">
        <v>123</v>
      </c>
      <c r="E744" s="255" t="s">
        <v>124</v>
      </c>
      <c r="F744" s="278">
        <v>360</v>
      </c>
      <c r="G744" s="278">
        <v>360</v>
      </c>
    </row>
    <row r="745" spans="1:7" s="311" customFormat="1" ht="12.75" x14ac:dyDescent="0.2">
      <c r="A745" s="3" t="s">
        <v>316</v>
      </c>
      <c r="B745" s="255" t="s">
        <v>194</v>
      </c>
      <c r="C745" s="247" t="s">
        <v>194</v>
      </c>
      <c r="D745" s="247" t="s">
        <v>123</v>
      </c>
      <c r="E745" s="255" t="s">
        <v>124</v>
      </c>
      <c r="F745" s="278">
        <v>360</v>
      </c>
      <c r="G745" s="278">
        <v>360</v>
      </c>
    </row>
    <row r="746" spans="1:7" s="311" customFormat="1" ht="31.5" x14ac:dyDescent="0.2">
      <c r="A746" s="37" t="s">
        <v>633</v>
      </c>
      <c r="B746" s="255" t="s">
        <v>194</v>
      </c>
      <c r="C746" s="247" t="s">
        <v>194</v>
      </c>
      <c r="D746" s="247" t="s">
        <v>317</v>
      </c>
      <c r="E746" s="255"/>
      <c r="F746" s="278">
        <v>360</v>
      </c>
      <c r="G746" s="278">
        <v>360</v>
      </c>
    </row>
    <row r="747" spans="1:7" s="311" customFormat="1" ht="22.5" x14ac:dyDescent="0.2">
      <c r="A747" s="55" t="s">
        <v>533</v>
      </c>
      <c r="B747" s="280" t="s">
        <v>194</v>
      </c>
      <c r="C747" s="281" t="s">
        <v>194</v>
      </c>
      <c r="D747" s="281" t="s">
        <v>534</v>
      </c>
      <c r="E747" s="280"/>
      <c r="F747" s="282">
        <v>360</v>
      </c>
      <c r="G747" s="282">
        <v>360</v>
      </c>
    </row>
    <row r="748" spans="1:7" s="20" customFormat="1" ht="12" x14ac:dyDescent="0.2">
      <c r="A748" s="1" t="s">
        <v>376</v>
      </c>
      <c r="B748" s="251" t="s">
        <v>194</v>
      </c>
      <c r="C748" s="8" t="s">
        <v>194</v>
      </c>
      <c r="D748" s="281" t="s">
        <v>534</v>
      </c>
      <c r="E748" s="251" t="s">
        <v>96</v>
      </c>
      <c r="F748" s="283">
        <v>360</v>
      </c>
      <c r="G748" s="283">
        <v>360</v>
      </c>
    </row>
    <row r="749" spans="1:7" s="20" customFormat="1" ht="22.5" x14ac:dyDescent="0.2">
      <c r="A749" s="1" t="s">
        <v>97</v>
      </c>
      <c r="B749" s="251" t="s">
        <v>194</v>
      </c>
      <c r="C749" s="8" t="s">
        <v>194</v>
      </c>
      <c r="D749" s="281" t="s">
        <v>534</v>
      </c>
      <c r="E749" s="251" t="s">
        <v>98</v>
      </c>
      <c r="F749" s="283">
        <v>360</v>
      </c>
      <c r="G749" s="283">
        <v>360</v>
      </c>
    </row>
    <row r="750" spans="1:7" s="20" customFormat="1" ht="12" x14ac:dyDescent="0.2">
      <c r="A750" s="11" t="s">
        <v>393</v>
      </c>
      <c r="B750" s="251" t="s">
        <v>194</v>
      </c>
      <c r="C750" s="8" t="s">
        <v>194</v>
      </c>
      <c r="D750" s="281" t="s">
        <v>534</v>
      </c>
      <c r="E750" s="251" t="s">
        <v>100</v>
      </c>
      <c r="F750" s="284">
        <v>360</v>
      </c>
      <c r="G750" s="284">
        <v>360</v>
      </c>
    </row>
    <row r="751" spans="1:7" s="51" customFormat="1" ht="22.5" hidden="1" x14ac:dyDescent="0.2">
      <c r="A751" s="5" t="s">
        <v>899</v>
      </c>
      <c r="B751" s="251" t="s">
        <v>194</v>
      </c>
      <c r="C751" s="8" t="s">
        <v>194</v>
      </c>
      <c r="D751" s="281" t="s">
        <v>604</v>
      </c>
      <c r="E751" s="251"/>
      <c r="F751" s="284">
        <v>0</v>
      </c>
      <c r="G751" s="284">
        <v>0</v>
      </c>
    </row>
    <row r="752" spans="1:7" s="51" customFormat="1" ht="12" hidden="1" x14ac:dyDescent="0.2">
      <c r="A752" s="28" t="s">
        <v>136</v>
      </c>
      <c r="B752" s="251" t="s">
        <v>194</v>
      </c>
      <c r="C752" s="8" t="s">
        <v>194</v>
      </c>
      <c r="D752" s="281" t="s">
        <v>604</v>
      </c>
      <c r="E752" s="251">
        <v>300</v>
      </c>
      <c r="F752" s="283">
        <v>0</v>
      </c>
      <c r="G752" s="283">
        <v>0</v>
      </c>
    </row>
    <row r="753" spans="1:7" s="20" customFormat="1" ht="22.5" hidden="1" x14ac:dyDescent="0.2">
      <c r="A753" s="28" t="s">
        <v>447</v>
      </c>
      <c r="B753" s="251" t="s">
        <v>194</v>
      </c>
      <c r="C753" s="8" t="s">
        <v>194</v>
      </c>
      <c r="D753" s="281" t="s">
        <v>604</v>
      </c>
      <c r="E753" s="251">
        <v>320</v>
      </c>
      <c r="F753" s="283">
        <v>0</v>
      </c>
      <c r="G753" s="283">
        <v>0</v>
      </c>
    </row>
    <row r="754" spans="1:7" s="20" customFormat="1" ht="22.5" hidden="1" x14ac:dyDescent="0.2">
      <c r="A754" s="28" t="s">
        <v>445</v>
      </c>
      <c r="B754" s="251" t="s">
        <v>194</v>
      </c>
      <c r="C754" s="8" t="s">
        <v>194</v>
      </c>
      <c r="D754" s="281" t="s">
        <v>604</v>
      </c>
      <c r="E754" s="251">
        <v>321</v>
      </c>
      <c r="F754" s="284">
        <v>0</v>
      </c>
      <c r="G754" s="284">
        <v>0</v>
      </c>
    </row>
    <row r="755" spans="1:7" s="20" customFormat="1" ht="12" x14ac:dyDescent="0.2">
      <c r="A755" s="3" t="s">
        <v>125</v>
      </c>
      <c r="B755" s="255" t="s">
        <v>126</v>
      </c>
      <c r="C755" s="247" t="s">
        <v>122</v>
      </c>
      <c r="D755" s="247" t="s">
        <v>123</v>
      </c>
      <c r="E755" s="255" t="s">
        <v>124</v>
      </c>
      <c r="F755" s="278">
        <v>50656</v>
      </c>
      <c r="G755" s="278">
        <v>50746</v>
      </c>
    </row>
    <row r="756" spans="1:7" s="20" customFormat="1" ht="12" x14ac:dyDescent="0.2">
      <c r="A756" s="39" t="s">
        <v>787</v>
      </c>
      <c r="B756" s="260" t="s">
        <v>126</v>
      </c>
      <c r="C756" s="260" t="s">
        <v>74</v>
      </c>
      <c r="D756" s="249"/>
      <c r="E756" s="250"/>
      <c r="F756" s="283">
        <v>1465</v>
      </c>
      <c r="G756" s="283">
        <v>1465</v>
      </c>
    </row>
    <row r="757" spans="1:7" s="20" customFormat="1" ht="22.5" x14ac:dyDescent="0.2">
      <c r="A757" s="1" t="s">
        <v>788</v>
      </c>
      <c r="B757" s="251" t="s">
        <v>126</v>
      </c>
      <c r="C757" s="8" t="s">
        <v>74</v>
      </c>
      <c r="D757" s="8" t="s">
        <v>941</v>
      </c>
      <c r="E757" s="251"/>
      <c r="F757" s="283">
        <v>1465</v>
      </c>
      <c r="G757" s="283">
        <v>1465</v>
      </c>
    </row>
    <row r="758" spans="1:7" s="20" customFormat="1" ht="12" x14ac:dyDescent="0.2">
      <c r="A758" s="28" t="s">
        <v>136</v>
      </c>
      <c r="B758" s="254" t="s">
        <v>126</v>
      </c>
      <c r="C758" s="254" t="s">
        <v>74</v>
      </c>
      <c r="D758" s="8" t="s">
        <v>941</v>
      </c>
      <c r="E758" s="254" t="s">
        <v>137</v>
      </c>
      <c r="F758" s="283">
        <v>1465</v>
      </c>
      <c r="G758" s="283">
        <v>1465</v>
      </c>
    </row>
    <row r="759" spans="1:7" s="20" customFormat="1" ht="12" x14ac:dyDescent="0.2">
      <c r="A759" s="28" t="s">
        <v>138</v>
      </c>
      <c r="B759" s="254" t="s">
        <v>126</v>
      </c>
      <c r="C759" s="254" t="s">
        <v>74</v>
      </c>
      <c r="D759" s="8" t="s">
        <v>941</v>
      </c>
      <c r="E759" s="257">
        <v>310</v>
      </c>
      <c r="F759" s="283">
        <v>1465</v>
      </c>
      <c r="G759" s="283">
        <v>1465</v>
      </c>
    </row>
    <row r="760" spans="1:7" s="20" customFormat="1" ht="12" x14ac:dyDescent="0.2">
      <c r="A760" s="11" t="s">
        <v>785</v>
      </c>
      <c r="B760" s="254" t="s">
        <v>126</v>
      </c>
      <c r="C760" s="254" t="s">
        <v>74</v>
      </c>
      <c r="D760" s="8" t="s">
        <v>941</v>
      </c>
      <c r="E760" s="257">
        <v>312</v>
      </c>
      <c r="F760" s="283">
        <v>1465</v>
      </c>
      <c r="G760" s="283">
        <v>1465</v>
      </c>
    </row>
    <row r="761" spans="1:7" s="20" customFormat="1" ht="12" x14ac:dyDescent="0.2">
      <c r="A761" s="3" t="s">
        <v>127</v>
      </c>
      <c r="B761" s="255" t="s">
        <v>126</v>
      </c>
      <c r="C761" s="247" t="s">
        <v>128</v>
      </c>
      <c r="D761" s="247"/>
      <c r="E761" s="255"/>
      <c r="F761" s="278">
        <v>22322.995999999999</v>
      </c>
      <c r="G761" s="278">
        <v>22412.995999999999</v>
      </c>
    </row>
    <row r="762" spans="1:7" s="46" customFormat="1" ht="21" x14ac:dyDescent="0.2">
      <c r="A762" s="3" t="s">
        <v>619</v>
      </c>
      <c r="B762" s="255">
        <v>10</v>
      </c>
      <c r="C762" s="247" t="s">
        <v>128</v>
      </c>
      <c r="D762" s="247" t="s">
        <v>129</v>
      </c>
      <c r="E762" s="255"/>
      <c r="F762" s="278">
        <v>13561</v>
      </c>
      <c r="G762" s="278">
        <v>13561</v>
      </c>
    </row>
    <row r="763" spans="1:7" s="20" customFormat="1" ht="22.5" x14ac:dyDescent="0.2">
      <c r="A763" s="1" t="s">
        <v>130</v>
      </c>
      <c r="B763" s="254" t="s">
        <v>126</v>
      </c>
      <c r="C763" s="254" t="s">
        <v>128</v>
      </c>
      <c r="D763" s="254" t="s">
        <v>131</v>
      </c>
      <c r="E763" s="257"/>
      <c r="F763" s="283">
        <v>3895</v>
      </c>
      <c r="G763" s="283">
        <v>3895</v>
      </c>
    </row>
    <row r="764" spans="1:7" s="20" customFormat="1" ht="22.5" hidden="1" x14ac:dyDescent="0.2">
      <c r="A764" s="1" t="s">
        <v>132</v>
      </c>
      <c r="B764" s="254" t="s">
        <v>126</v>
      </c>
      <c r="C764" s="254" t="s">
        <v>128</v>
      </c>
      <c r="D764" s="254" t="s">
        <v>133</v>
      </c>
      <c r="E764" s="257"/>
      <c r="F764" s="283">
        <v>0</v>
      </c>
      <c r="G764" s="283">
        <v>0</v>
      </c>
    </row>
    <row r="765" spans="1:7" s="20" customFormat="1" ht="12" hidden="1" x14ac:dyDescent="0.2">
      <c r="A765" s="28" t="s">
        <v>134</v>
      </c>
      <c r="B765" s="254" t="s">
        <v>126</v>
      </c>
      <c r="C765" s="254" t="s">
        <v>128</v>
      </c>
      <c r="D765" s="254" t="s">
        <v>135</v>
      </c>
      <c r="E765" s="257"/>
      <c r="F765" s="283">
        <v>0</v>
      </c>
      <c r="G765" s="283">
        <v>0</v>
      </c>
    </row>
    <row r="766" spans="1:7" s="20" customFormat="1" ht="12" hidden="1" x14ac:dyDescent="0.2">
      <c r="A766" s="28" t="s">
        <v>136</v>
      </c>
      <c r="B766" s="254" t="s">
        <v>126</v>
      </c>
      <c r="C766" s="254" t="s">
        <v>128</v>
      </c>
      <c r="D766" s="254" t="s">
        <v>135</v>
      </c>
      <c r="E766" s="254" t="s">
        <v>137</v>
      </c>
      <c r="F766" s="283">
        <v>0</v>
      </c>
      <c r="G766" s="283">
        <v>0</v>
      </c>
    </row>
    <row r="767" spans="1:7" s="21" customFormat="1" ht="12.75" hidden="1" x14ac:dyDescent="0.2">
      <c r="A767" s="28" t="s">
        <v>138</v>
      </c>
      <c r="B767" s="254" t="s">
        <v>126</v>
      </c>
      <c r="C767" s="254" t="s">
        <v>128</v>
      </c>
      <c r="D767" s="254" t="s">
        <v>135</v>
      </c>
      <c r="E767" s="257">
        <v>310</v>
      </c>
      <c r="F767" s="283">
        <v>0</v>
      </c>
      <c r="G767" s="283">
        <v>0</v>
      </c>
    </row>
    <row r="768" spans="1:7" s="21" customFormat="1" ht="33.75" hidden="1" x14ac:dyDescent="0.2">
      <c r="A768" s="11" t="s">
        <v>375</v>
      </c>
      <c r="B768" s="254" t="s">
        <v>126</v>
      </c>
      <c r="C768" s="254" t="s">
        <v>128</v>
      </c>
      <c r="D768" s="254" t="s">
        <v>135</v>
      </c>
      <c r="E768" s="257">
        <v>313</v>
      </c>
      <c r="F768" s="283">
        <v>0</v>
      </c>
      <c r="G768" s="283">
        <v>0</v>
      </c>
    </row>
    <row r="769" spans="1:7" s="21" customFormat="1" ht="22.5" x14ac:dyDescent="0.2">
      <c r="A769" s="1" t="s">
        <v>140</v>
      </c>
      <c r="B769" s="251">
        <v>10</v>
      </c>
      <c r="C769" s="8" t="s">
        <v>128</v>
      </c>
      <c r="D769" s="8" t="s">
        <v>141</v>
      </c>
      <c r="E769" s="251" t="s">
        <v>124</v>
      </c>
      <c r="F769" s="283">
        <v>3678</v>
      </c>
      <c r="G769" s="283">
        <v>3678</v>
      </c>
    </row>
    <row r="770" spans="1:7" s="21" customFormat="1" ht="22.5" x14ac:dyDescent="0.2">
      <c r="A770" s="1" t="s">
        <v>54</v>
      </c>
      <c r="B770" s="251" t="s">
        <v>126</v>
      </c>
      <c r="C770" s="8" t="s">
        <v>128</v>
      </c>
      <c r="D770" s="8" t="s">
        <v>142</v>
      </c>
      <c r="E770" s="251"/>
      <c r="F770" s="283">
        <v>3678</v>
      </c>
      <c r="G770" s="283">
        <v>3678</v>
      </c>
    </row>
    <row r="771" spans="1:7" s="21" customFormat="1" ht="12.75" x14ac:dyDescent="0.2">
      <c r="A771" s="28" t="s">
        <v>136</v>
      </c>
      <c r="B771" s="251" t="s">
        <v>126</v>
      </c>
      <c r="C771" s="8" t="s">
        <v>128</v>
      </c>
      <c r="D771" s="8" t="s">
        <v>142</v>
      </c>
      <c r="E771" s="251">
        <v>300</v>
      </c>
      <c r="F771" s="283">
        <v>3678</v>
      </c>
      <c r="G771" s="283">
        <v>3678</v>
      </c>
    </row>
    <row r="772" spans="1:7" s="21" customFormat="1" ht="33.75" x14ac:dyDescent="0.2">
      <c r="A772" s="1" t="s">
        <v>375</v>
      </c>
      <c r="B772" s="251" t="s">
        <v>126</v>
      </c>
      <c r="C772" s="8" t="s">
        <v>128</v>
      </c>
      <c r="D772" s="8" t="s">
        <v>142</v>
      </c>
      <c r="E772" s="251">
        <v>320</v>
      </c>
      <c r="F772" s="283">
        <v>3678</v>
      </c>
      <c r="G772" s="283">
        <v>3678</v>
      </c>
    </row>
    <row r="773" spans="1:7" s="21" customFormat="1" ht="22.5" x14ac:dyDescent="0.2">
      <c r="A773" s="11" t="s">
        <v>445</v>
      </c>
      <c r="B773" s="251" t="s">
        <v>126</v>
      </c>
      <c r="C773" s="8" t="s">
        <v>128</v>
      </c>
      <c r="D773" s="8" t="s">
        <v>142</v>
      </c>
      <c r="E773" s="251">
        <v>321</v>
      </c>
      <c r="F773" s="283">
        <v>3187</v>
      </c>
      <c r="G773" s="283">
        <v>3187</v>
      </c>
    </row>
    <row r="774" spans="1:7" s="21" customFormat="1" ht="22.5" x14ac:dyDescent="0.2">
      <c r="A774" s="1" t="s">
        <v>609</v>
      </c>
      <c r="B774" s="251" t="s">
        <v>126</v>
      </c>
      <c r="C774" s="8" t="s">
        <v>128</v>
      </c>
      <c r="D774" s="8" t="s">
        <v>142</v>
      </c>
      <c r="E774" s="251">
        <v>323</v>
      </c>
      <c r="F774" s="283">
        <v>491</v>
      </c>
      <c r="G774" s="283">
        <v>491</v>
      </c>
    </row>
    <row r="775" spans="1:7" s="21" customFormat="1" ht="22.5" hidden="1" x14ac:dyDescent="0.2">
      <c r="A775" s="1" t="s">
        <v>54</v>
      </c>
      <c r="B775" s="251" t="s">
        <v>126</v>
      </c>
      <c r="C775" s="8" t="s">
        <v>128</v>
      </c>
      <c r="D775" s="8" t="s">
        <v>700</v>
      </c>
      <c r="E775" s="251"/>
      <c r="F775" s="283">
        <v>0</v>
      </c>
      <c r="G775" s="283">
        <v>0</v>
      </c>
    </row>
    <row r="776" spans="1:7" s="21" customFormat="1" ht="12.75" hidden="1" x14ac:dyDescent="0.2">
      <c r="A776" s="1" t="s">
        <v>136</v>
      </c>
      <c r="B776" s="251" t="s">
        <v>126</v>
      </c>
      <c r="C776" s="8" t="s">
        <v>128</v>
      </c>
      <c r="D776" s="8" t="s">
        <v>700</v>
      </c>
      <c r="E776" s="251">
        <v>300</v>
      </c>
      <c r="F776" s="283">
        <v>0</v>
      </c>
      <c r="G776" s="283">
        <v>0</v>
      </c>
    </row>
    <row r="777" spans="1:7" s="21" customFormat="1" ht="33.75" hidden="1" x14ac:dyDescent="0.2">
      <c r="A777" s="1" t="s">
        <v>375</v>
      </c>
      <c r="B777" s="251" t="s">
        <v>126</v>
      </c>
      <c r="C777" s="8" t="s">
        <v>128</v>
      </c>
      <c r="D777" s="8" t="s">
        <v>700</v>
      </c>
      <c r="E777" s="251">
        <v>320</v>
      </c>
      <c r="F777" s="283">
        <v>0</v>
      </c>
      <c r="G777" s="283">
        <v>0</v>
      </c>
    </row>
    <row r="778" spans="1:7" s="21" customFormat="1" ht="22.5" hidden="1" x14ac:dyDescent="0.2">
      <c r="A778" s="1" t="s">
        <v>445</v>
      </c>
      <c r="B778" s="251" t="s">
        <v>126</v>
      </c>
      <c r="C778" s="8" t="s">
        <v>128</v>
      </c>
      <c r="D778" s="8" t="s">
        <v>700</v>
      </c>
      <c r="E778" s="251">
        <v>321</v>
      </c>
      <c r="F778" s="283">
        <v>0</v>
      </c>
      <c r="G778" s="283">
        <v>0</v>
      </c>
    </row>
    <row r="779" spans="1:7" s="21" customFormat="1" ht="22.5" hidden="1" x14ac:dyDescent="0.2">
      <c r="A779" s="1" t="s">
        <v>609</v>
      </c>
      <c r="B779" s="251" t="s">
        <v>126</v>
      </c>
      <c r="C779" s="8" t="s">
        <v>128</v>
      </c>
      <c r="D779" s="8" t="s">
        <v>142</v>
      </c>
      <c r="E779" s="251">
        <v>323</v>
      </c>
      <c r="F779" s="283">
        <v>0</v>
      </c>
      <c r="G779" s="283">
        <v>0</v>
      </c>
    </row>
    <row r="780" spans="1:7" s="21" customFormat="1" ht="22.5" x14ac:dyDescent="0.2">
      <c r="A780" s="28" t="s">
        <v>143</v>
      </c>
      <c r="B780" s="254" t="s">
        <v>126</v>
      </c>
      <c r="C780" s="254" t="s">
        <v>128</v>
      </c>
      <c r="D780" s="254" t="s">
        <v>144</v>
      </c>
      <c r="E780" s="254"/>
      <c r="F780" s="283">
        <v>217</v>
      </c>
      <c r="G780" s="283">
        <v>217</v>
      </c>
    </row>
    <row r="781" spans="1:7" s="21" customFormat="1" ht="22.5" x14ac:dyDescent="0.2">
      <c r="A781" s="28" t="s">
        <v>622</v>
      </c>
      <c r="B781" s="254" t="s">
        <v>126</v>
      </c>
      <c r="C781" s="254" t="s">
        <v>128</v>
      </c>
      <c r="D781" s="254" t="s">
        <v>145</v>
      </c>
      <c r="E781" s="254"/>
      <c r="F781" s="283">
        <v>217</v>
      </c>
      <c r="G781" s="283">
        <v>217</v>
      </c>
    </row>
    <row r="782" spans="1:7" s="21" customFormat="1" ht="12.75" x14ac:dyDescent="0.2">
      <c r="A782" s="28" t="s">
        <v>136</v>
      </c>
      <c r="B782" s="254" t="s">
        <v>126</v>
      </c>
      <c r="C782" s="254" t="s">
        <v>128</v>
      </c>
      <c r="D782" s="254" t="s">
        <v>145</v>
      </c>
      <c r="E782" s="254" t="s">
        <v>137</v>
      </c>
      <c r="F782" s="283">
        <v>217</v>
      </c>
      <c r="G782" s="283">
        <v>217</v>
      </c>
    </row>
    <row r="783" spans="1:7" s="21" customFormat="1" ht="12.75" x14ac:dyDescent="0.2">
      <c r="A783" s="28" t="s">
        <v>138</v>
      </c>
      <c r="B783" s="254" t="s">
        <v>126</v>
      </c>
      <c r="C783" s="254" t="s">
        <v>128</v>
      </c>
      <c r="D783" s="254" t="s">
        <v>145</v>
      </c>
      <c r="E783" s="257">
        <v>310</v>
      </c>
      <c r="F783" s="283">
        <v>217</v>
      </c>
      <c r="G783" s="283">
        <v>217</v>
      </c>
    </row>
    <row r="784" spans="1:7" s="21" customFormat="1" ht="22.5" x14ac:dyDescent="0.2">
      <c r="A784" s="11" t="s">
        <v>139</v>
      </c>
      <c r="B784" s="254" t="s">
        <v>126</v>
      </c>
      <c r="C784" s="254" t="s">
        <v>128</v>
      </c>
      <c r="D784" s="254" t="s">
        <v>145</v>
      </c>
      <c r="E784" s="257">
        <v>313</v>
      </c>
      <c r="F784" s="283">
        <v>217</v>
      </c>
      <c r="G784" s="283">
        <v>217</v>
      </c>
    </row>
    <row r="785" spans="1:7" s="21" customFormat="1" ht="22.5" x14ac:dyDescent="0.2">
      <c r="A785" s="1" t="s">
        <v>146</v>
      </c>
      <c r="B785" s="251">
        <v>10</v>
      </c>
      <c r="C785" s="8" t="s">
        <v>128</v>
      </c>
      <c r="D785" s="8" t="s">
        <v>147</v>
      </c>
      <c r="E785" s="251"/>
      <c r="F785" s="283">
        <v>9666</v>
      </c>
      <c r="G785" s="283">
        <v>9666</v>
      </c>
    </row>
    <row r="786" spans="1:7" s="21" customFormat="1" ht="22.5" x14ac:dyDescent="0.2">
      <c r="A786" s="28" t="s">
        <v>148</v>
      </c>
      <c r="B786" s="254" t="s">
        <v>126</v>
      </c>
      <c r="C786" s="254" t="s">
        <v>128</v>
      </c>
      <c r="D786" s="254" t="s">
        <v>149</v>
      </c>
      <c r="E786" s="254"/>
      <c r="F786" s="283">
        <v>5126</v>
      </c>
      <c r="G786" s="283">
        <v>5126</v>
      </c>
    </row>
    <row r="787" spans="1:7" s="21" customFormat="1" ht="22.5" x14ac:dyDescent="0.2">
      <c r="A787" s="28" t="s">
        <v>57</v>
      </c>
      <c r="B787" s="254" t="s">
        <v>126</v>
      </c>
      <c r="C787" s="254" t="s">
        <v>128</v>
      </c>
      <c r="D787" s="254" t="s">
        <v>150</v>
      </c>
      <c r="E787" s="254"/>
      <c r="F787" s="283">
        <v>5126</v>
      </c>
      <c r="G787" s="283">
        <v>5126</v>
      </c>
    </row>
    <row r="788" spans="1:7" s="21" customFormat="1" ht="12.75" x14ac:dyDescent="0.2">
      <c r="A788" s="1" t="s">
        <v>376</v>
      </c>
      <c r="B788" s="251" t="s">
        <v>126</v>
      </c>
      <c r="C788" s="8" t="s">
        <v>128</v>
      </c>
      <c r="D788" s="254" t="s">
        <v>150</v>
      </c>
      <c r="E788" s="251" t="s">
        <v>96</v>
      </c>
      <c r="F788" s="283">
        <v>85</v>
      </c>
      <c r="G788" s="283">
        <v>85</v>
      </c>
    </row>
    <row r="789" spans="1:7" s="21" customFormat="1" ht="22.5" x14ac:dyDescent="0.2">
      <c r="A789" s="1" t="s">
        <v>97</v>
      </c>
      <c r="B789" s="251" t="s">
        <v>126</v>
      </c>
      <c r="C789" s="8" t="s">
        <v>128</v>
      </c>
      <c r="D789" s="254" t="s">
        <v>150</v>
      </c>
      <c r="E789" s="251" t="s">
        <v>98</v>
      </c>
      <c r="F789" s="283">
        <v>85</v>
      </c>
      <c r="G789" s="283">
        <v>85</v>
      </c>
    </row>
    <row r="790" spans="1:7" s="21" customFormat="1" ht="12.75" x14ac:dyDescent="0.2">
      <c r="A790" s="11" t="s">
        <v>393</v>
      </c>
      <c r="B790" s="251" t="s">
        <v>126</v>
      </c>
      <c r="C790" s="8" t="s">
        <v>128</v>
      </c>
      <c r="D790" s="254" t="s">
        <v>150</v>
      </c>
      <c r="E790" s="251" t="s">
        <v>100</v>
      </c>
      <c r="F790" s="283">
        <v>85</v>
      </c>
      <c r="G790" s="283">
        <v>85</v>
      </c>
    </row>
    <row r="791" spans="1:7" s="21" customFormat="1" ht="12.75" x14ac:dyDescent="0.2">
      <c r="A791" s="28" t="s">
        <v>136</v>
      </c>
      <c r="B791" s="254" t="s">
        <v>126</v>
      </c>
      <c r="C791" s="254" t="s">
        <v>128</v>
      </c>
      <c r="D791" s="254" t="s">
        <v>150</v>
      </c>
      <c r="E791" s="254" t="s">
        <v>137</v>
      </c>
      <c r="F791" s="283">
        <v>5041</v>
      </c>
      <c r="G791" s="283">
        <v>5041</v>
      </c>
    </row>
    <row r="792" spans="1:7" s="21" customFormat="1" ht="12.75" x14ac:dyDescent="0.2">
      <c r="A792" s="28" t="s">
        <v>138</v>
      </c>
      <c r="B792" s="254" t="s">
        <v>126</v>
      </c>
      <c r="C792" s="254" t="s">
        <v>128</v>
      </c>
      <c r="D792" s="254" t="s">
        <v>150</v>
      </c>
      <c r="E792" s="257">
        <v>310</v>
      </c>
      <c r="F792" s="283">
        <v>5041</v>
      </c>
      <c r="G792" s="283">
        <v>5041</v>
      </c>
    </row>
    <row r="793" spans="1:7" s="21" customFormat="1" ht="22.5" x14ac:dyDescent="0.2">
      <c r="A793" s="11" t="s">
        <v>139</v>
      </c>
      <c r="B793" s="254" t="s">
        <v>126</v>
      </c>
      <c r="C793" s="254" t="s">
        <v>128</v>
      </c>
      <c r="D793" s="254" t="s">
        <v>150</v>
      </c>
      <c r="E793" s="257">
        <v>313</v>
      </c>
      <c r="F793" s="283">
        <v>5041</v>
      </c>
      <c r="G793" s="283">
        <v>5041</v>
      </c>
    </row>
    <row r="794" spans="1:7" s="21" customFormat="1" ht="33.75" x14ac:dyDescent="0.2">
      <c r="A794" s="28" t="s">
        <v>151</v>
      </c>
      <c r="B794" s="254" t="s">
        <v>126</v>
      </c>
      <c r="C794" s="254" t="s">
        <v>128</v>
      </c>
      <c r="D794" s="254" t="s">
        <v>152</v>
      </c>
      <c r="E794" s="254"/>
      <c r="F794" s="283">
        <v>40</v>
      </c>
      <c r="G794" s="283">
        <v>40</v>
      </c>
    </row>
    <row r="795" spans="1:7" s="21" customFormat="1" ht="33.75" x14ac:dyDescent="0.2">
      <c r="A795" s="28" t="s">
        <v>52</v>
      </c>
      <c r="B795" s="254" t="s">
        <v>126</v>
      </c>
      <c r="C795" s="254" t="s">
        <v>128</v>
      </c>
      <c r="D795" s="254" t="s">
        <v>153</v>
      </c>
      <c r="E795" s="254"/>
      <c r="F795" s="283">
        <v>40</v>
      </c>
      <c r="G795" s="283">
        <v>40</v>
      </c>
    </row>
    <row r="796" spans="1:7" s="311" customFormat="1" ht="12.75" x14ac:dyDescent="0.2">
      <c r="A796" s="28" t="s">
        <v>136</v>
      </c>
      <c r="B796" s="254" t="s">
        <v>126</v>
      </c>
      <c r="C796" s="254" t="s">
        <v>128</v>
      </c>
      <c r="D796" s="254" t="s">
        <v>153</v>
      </c>
      <c r="E796" s="254" t="s">
        <v>137</v>
      </c>
      <c r="F796" s="283">
        <v>40</v>
      </c>
      <c r="G796" s="283">
        <v>40</v>
      </c>
    </row>
    <row r="797" spans="1:7" s="311" customFormat="1" ht="12.75" x14ac:dyDescent="0.2">
      <c r="A797" s="28" t="s">
        <v>138</v>
      </c>
      <c r="B797" s="254" t="s">
        <v>126</v>
      </c>
      <c r="C797" s="254" t="s">
        <v>128</v>
      </c>
      <c r="D797" s="254" t="s">
        <v>153</v>
      </c>
      <c r="E797" s="257">
        <v>310</v>
      </c>
      <c r="F797" s="283">
        <v>40</v>
      </c>
      <c r="G797" s="283">
        <v>40</v>
      </c>
    </row>
    <row r="798" spans="1:7" s="311" customFormat="1" ht="22.5" x14ac:dyDescent="0.2">
      <c r="A798" s="11" t="s">
        <v>139</v>
      </c>
      <c r="B798" s="254" t="s">
        <v>126</v>
      </c>
      <c r="C798" s="254" t="s">
        <v>128</v>
      </c>
      <c r="D798" s="254" t="s">
        <v>153</v>
      </c>
      <c r="E798" s="257">
        <v>313</v>
      </c>
      <c r="F798" s="283">
        <v>40</v>
      </c>
      <c r="G798" s="283">
        <v>40</v>
      </c>
    </row>
    <row r="799" spans="1:7" s="311" customFormat="1" ht="22.5" x14ac:dyDescent="0.2">
      <c r="A799" s="1" t="s">
        <v>154</v>
      </c>
      <c r="B799" s="254" t="s">
        <v>126</v>
      </c>
      <c r="C799" s="254" t="s">
        <v>128</v>
      </c>
      <c r="D799" s="254" t="s">
        <v>155</v>
      </c>
      <c r="E799" s="257"/>
      <c r="F799" s="283">
        <v>4500</v>
      </c>
      <c r="G799" s="283">
        <v>4500</v>
      </c>
    </row>
    <row r="800" spans="1:7" s="311" customFormat="1" ht="22.5" x14ac:dyDescent="0.2">
      <c r="A800" s="5" t="s">
        <v>51</v>
      </c>
      <c r="B800" s="254" t="s">
        <v>126</v>
      </c>
      <c r="C800" s="254" t="s">
        <v>128</v>
      </c>
      <c r="D800" s="8" t="s">
        <v>156</v>
      </c>
      <c r="E800" s="251"/>
      <c r="F800" s="283">
        <v>4500</v>
      </c>
      <c r="G800" s="283">
        <v>4500</v>
      </c>
    </row>
    <row r="801" spans="1:7" s="311" customFormat="1" ht="12.75" x14ac:dyDescent="0.2">
      <c r="A801" s="1" t="s">
        <v>376</v>
      </c>
      <c r="B801" s="251" t="s">
        <v>126</v>
      </c>
      <c r="C801" s="8" t="s">
        <v>128</v>
      </c>
      <c r="D801" s="8" t="s">
        <v>156</v>
      </c>
      <c r="E801" s="251" t="s">
        <v>96</v>
      </c>
      <c r="F801" s="283">
        <v>45</v>
      </c>
      <c r="G801" s="283">
        <v>45</v>
      </c>
    </row>
    <row r="802" spans="1:7" s="311" customFormat="1" ht="22.5" x14ac:dyDescent="0.2">
      <c r="A802" s="1" t="s">
        <v>97</v>
      </c>
      <c r="B802" s="251" t="s">
        <v>126</v>
      </c>
      <c r="C802" s="8" t="s">
        <v>128</v>
      </c>
      <c r="D802" s="8" t="s">
        <v>156</v>
      </c>
      <c r="E802" s="251" t="s">
        <v>98</v>
      </c>
      <c r="F802" s="283">
        <v>45</v>
      </c>
      <c r="G802" s="283">
        <v>45</v>
      </c>
    </row>
    <row r="803" spans="1:7" s="311" customFormat="1" ht="12.75" x14ac:dyDescent="0.2">
      <c r="A803" s="11" t="s">
        <v>393</v>
      </c>
      <c r="B803" s="251" t="s">
        <v>126</v>
      </c>
      <c r="C803" s="8" t="s">
        <v>128</v>
      </c>
      <c r="D803" s="8" t="s">
        <v>156</v>
      </c>
      <c r="E803" s="251" t="s">
        <v>100</v>
      </c>
      <c r="F803" s="283">
        <v>45</v>
      </c>
      <c r="G803" s="283">
        <v>45</v>
      </c>
    </row>
    <row r="804" spans="1:7" s="20" customFormat="1" ht="12" x14ac:dyDescent="0.2">
      <c r="A804" s="28" t="s">
        <v>136</v>
      </c>
      <c r="B804" s="254" t="s">
        <v>126</v>
      </c>
      <c r="C804" s="254" t="s">
        <v>128</v>
      </c>
      <c r="D804" s="8" t="s">
        <v>156</v>
      </c>
      <c r="E804" s="254" t="s">
        <v>137</v>
      </c>
      <c r="F804" s="283">
        <v>4455</v>
      </c>
      <c r="G804" s="283">
        <v>4455</v>
      </c>
    </row>
    <row r="805" spans="1:7" s="311" customFormat="1" ht="33.75" x14ac:dyDescent="0.2">
      <c r="A805" s="1" t="s">
        <v>375</v>
      </c>
      <c r="B805" s="254" t="s">
        <v>126</v>
      </c>
      <c r="C805" s="254" t="s">
        <v>128</v>
      </c>
      <c r="D805" s="8" t="s">
        <v>156</v>
      </c>
      <c r="E805" s="257">
        <v>320</v>
      </c>
      <c r="F805" s="283">
        <v>4455</v>
      </c>
      <c r="G805" s="283">
        <v>4455</v>
      </c>
    </row>
    <row r="806" spans="1:7" s="311" customFormat="1" ht="22.5" x14ac:dyDescent="0.2">
      <c r="A806" s="11" t="s">
        <v>445</v>
      </c>
      <c r="B806" s="254" t="s">
        <v>126</v>
      </c>
      <c r="C806" s="254" t="s">
        <v>128</v>
      </c>
      <c r="D806" s="8" t="s">
        <v>156</v>
      </c>
      <c r="E806" s="257">
        <v>321</v>
      </c>
      <c r="F806" s="283">
        <v>4455</v>
      </c>
      <c r="G806" s="283">
        <v>4455</v>
      </c>
    </row>
    <row r="807" spans="1:7" s="311" customFormat="1" ht="22.5" hidden="1" x14ac:dyDescent="0.2">
      <c r="A807" s="11" t="s">
        <v>51</v>
      </c>
      <c r="B807" s="254" t="s">
        <v>126</v>
      </c>
      <c r="C807" s="254" t="s">
        <v>128</v>
      </c>
      <c r="D807" s="8" t="s">
        <v>706</v>
      </c>
      <c r="E807" s="257"/>
      <c r="F807" s="283">
        <v>0</v>
      </c>
      <c r="G807" s="283">
        <v>0</v>
      </c>
    </row>
    <row r="808" spans="1:7" s="311" customFormat="1" ht="12.75" hidden="1" x14ac:dyDescent="0.2">
      <c r="A808" s="11" t="s">
        <v>376</v>
      </c>
      <c r="B808" s="254" t="s">
        <v>126</v>
      </c>
      <c r="C808" s="254" t="s">
        <v>128</v>
      </c>
      <c r="D808" s="8" t="s">
        <v>706</v>
      </c>
      <c r="E808" s="257" t="s">
        <v>96</v>
      </c>
      <c r="F808" s="283">
        <v>0</v>
      </c>
      <c r="G808" s="283">
        <v>0</v>
      </c>
    </row>
    <row r="809" spans="1:7" s="311" customFormat="1" ht="22.5" hidden="1" x14ac:dyDescent="0.2">
      <c r="A809" s="11" t="s">
        <v>97</v>
      </c>
      <c r="B809" s="254" t="s">
        <v>126</v>
      </c>
      <c r="C809" s="254" t="s">
        <v>128</v>
      </c>
      <c r="D809" s="8" t="s">
        <v>706</v>
      </c>
      <c r="E809" s="257" t="s">
        <v>98</v>
      </c>
      <c r="F809" s="283">
        <v>0</v>
      </c>
      <c r="G809" s="283">
        <v>0</v>
      </c>
    </row>
    <row r="810" spans="1:7" s="311" customFormat="1" ht="12.75" hidden="1" x14ac:dyDescent="0.2">
      <c r="A810" s="11" t="s">
        <v>393</v>
      </c>
      <c r="B810" s="254" t="s">
        <v>126</v>
      </c>
      <c r="C810" s="254" t="s">
        <v>128</v>
      </c>
      <c r="D810" s="8" t="s">
        <v>706</v>
      </c>
      <c r="E810" s="257" t="s">
        <v>100</v>
      </c>
      <c r="F810" s="283">
        <v>0</v>
      </c>
      <c r="G810" s="283">
        <v>0</v>
      </c>
    </row>
    <row r="811" spans="1:7" s="311" customFormat="1" ht="12.75" hidden="1" x14ac:dyDescent="0.2">
      <c r="A811" s="28" t="s">
        <v>136</v>
      </c>
      <c r="B811" s="254" t="s">
        <v>126</v>
      </c>
      <c r="C811" s="254" t="s">
        <v>128</v>
      </c>
      <c r="D811" s="8" t="s">
        <v>706</v>
      </c>
      <c r="E811" s="257">
        <v>300</v>
      </c>
      <c r="F811" s="283">
        <v>0</v>
      </c>
      <c r="G811" s="283">
        <v>0</v>
      </c>
    </row>
    <row r="812" spans="1:7" s="20" customFormat="1" ht="33.75" hidden="1" x14ac:dyDescent="0.2">
      <c r="A812" s="1" t="s">
        <v>375</v>
      </c>
      <c r="B812" s="254" t="s">
        <v>126</v>
      </c>
      <c r="C812" s="254" t="s">
        <v>128</v>
      </c>
      <c r="D812" s="8" t="s">
        <v>706</v>
      </c>
      <c r="E812" s="257">
        <v>320</v>
      </c>
      <c r="F812" s="283">
        <v>0</v>
      </c>
      <c r="G812" s="283">
        <v>0</v>
      </c>
    </row>
    <row r="813" spans="1:7" s="20" customFormat="1" ht="22.5" hidden="1" x14ac:dyDescent="0.2">
      <c r="A813" s="11" t="s">
        <v>445</v>
      </c>
      <c r="B813" s="254" t="s">
        <v>126</v>
      </c>
      <c r="C813" s="254" t="s">
        <v>128</v>
      </c>
      <c r="D813" s="8" t="s">
        <v>706</v>
      </c>
      <c r="E813" s="257">
        <v>321</v>
      </c>
      <c r="F813" s="283">
        <v>0</v>
      </c>
      <c r="G813" s="283">
        <v>0</v>
      </c>
    </row>
    <row r="814" spans="1:7" s="20" customFormat="1" ht="31.5" hidden="1" x14ac:dyDescent="0.2">
      <c r="A814" s="38" t="s">
        <v>635</v>
      </c>
      <c r="B814" s="288">
        <v>10</v>
      </c>
      <c r="C814" s="288" t="s">
        <v>128</v>
      </c>
      <c r="D814" s="247" t="s">
        <v>304</v>
      </c>
      <c r="E814" s="289"/>
      <c r="F814" s="278">
        <v>0</v>
      </c>
      <c r="G814" s="278">
        <v>0</v>
      </c>
    </row>
    <row r="815" spans="1:7" s="20" customFormat="1" ht="22.5" hidden="1" x14ac:dyDescent="0.2">
      <c r="A815" s="11" t="s">
        <v>684</v>
      </c>
      <c r="B815" s="254">
        <v>10</v>
      </c>
      <c r="C815" s="254" t="s">
        <v>128</v>
      </c>
      <c r="D815" s="8" t="s">
        <v>683</v>
      </c>
      <c r="E815" s="257"/>
      <c r="F815" s="283">
        <v>0</v>
      </c>
      <c r="G815" s="283">
        <v>0</v>
      </c>
    </row>
    <row r="816" spans="1:7" s="20" customFormat="1" ht="12" hidden="1" x14ac:dyDescent="0.2">
      <c r="A816" s="11" t="s">
        <v>136</v>
      </c>
      <c r="B816" s="254">
        <v>10</v>
      </c>
      <c r="C816" s="254" t="s">
        <v>128</v>
      </c>
      <c r="D816" s="8" t="s">
        <v>683</v>
      </c>
      <c r="E816" s="257">
        <v>300</v>
      </c>
      <c r="F816" s="283">
        <v>0</v>
      </c>
      <c r="G816" s="283">
        <v>0</v>
      </c>
    </row>
    <row r="817" spans="1:7" s="20" customFormat="1" ht="22.5" hidden="1" x14ac:dyDescent="0.2">
      <c r="A817" s="11" t="s">
        <v>447</v>
      </c>
      <c r="B817" s="254">
        <v>10</v>
      </c>
      <c r="C817" s="254" t="s">
        <v>128</v>
      </c>
      <c r="D817" s="8" t="s">
        <v>683</v>
      </c>
      <c r="E817" s="257">
        <v>320</v>
      </c>
      <c r="F817" s="283">
        <v>0</v>
      </c>
      <c r="G817" s="283">
        <v>0</v>
      </c>
    </row>
    <row r="818" spans="1:7" s="20" customFormat="1" ht="12" hidden="1" x14ac:dyDescent="0.2">
      <c r="A818" s="11" t="s">
        <v>319</v>
      </c>
      <c r="B818" s="254">
        <v>10</v>
      </c>
      <c r="C818" s="254" t="s">
        <v>128</v>
      </c>
      <c r="D818" s="8" t="s">
        <v>683</v>
      </c>
      <c r="E818" s="257">
        <v>322</v>
      </c>
      <c r="F818" s="283">
        <v>0</v>
      </c>
      <c r="G818" s="283">
        <v>0</v>
      </c>
    </row>
    <row r="819" spans="1:7" s="311" customFormat="1" ht="21" x14ac:dyDescent="0.2">
      <c r="A819" s="3" t="s">
        <v>571</v>
      </c>
      <c r="B819" s="255">
        <v>10</v>
      </c>
      <c r="C819" s="247" t="s">
        <v>128</v>
      </c>
      <c r="D819" s="247" t="s">
        <v>328</v>
      </c>
      <c r="E819" s="255"/>
      <c r="F819" s="278">
        <v>1160</v>
      </c>
      <c r="G819" s="278">
        <v>1250</v>
      </c>
    </row>
    <row r="820" spans="1:7" s="311" customFormat="1" ht="22.5" x14ac:dyDescent="0.2">
      <c r="A820" s="5" t="s">
        <v>415</v>
      </c>
      <c r="B820" s="280">
        <v>10</v>
      </c>
      <c r="C820" s="281" t="s">
        <v>128</v>
      </c>
      <c r="D820" s="8" t="s">
        <v>414</v>
      </c>
      <c r="E820" s="280"/>
      <c r="F820" s="282">
        <v>130</v>
      </c>
      <c r="G820" s="282">
        <v>130</v>
      </c>
    </row>
    <row r="821" spans="1:7" s="311" customFormat="1" ht="12.75" x14ac:dyDescent="0.2">
      <c r="A821" s="1" t="s">
        <v>376</v>
      </c>
      <c r="B821" s="251">
        <v>10</v>
      </c>
      <c r="C821" s="8" t="s">
        <v>128</v>
      </c>
      <c r="D821" s="8" t="s">
        <v>414</v>
      </c>
      <c r="E821" s="251" t="s">
        <v>96</v>
      </c>
      <c r="F821" s="283">
        <v>100</v>
      </c>
      <c r="G821" s="283">
        <v>100</v>
      </c>
    </row>
    <row r="822" spans="1:7" s="20" customFormat="1" ht="22.5" x14ac:dyDescent="0.2">
      <c r="A822" s="1" t="s">
        <v>97</v>
      </c>
      <c r="B822" s="251">
        <v>10</v>
      </c>
      <c r="C822" s="8" t="s">
        <v>128</v>
      </c>
      <c r="D822" s="8" t="s">
        <v>414</v>
      </c>
      <c r="E822" s="251" t="s">
        <v>98</v>
      </c>
      <c r="F822" s="283">
        <v>100</v>
      </c>
      <c r="G822" s="283">
        <v>100</v>
      </c>
    </row>
    <row r="823" spans="1:7" s="20" customFormat="1" ht="12" x14ac:dyDescent="0.2">
      <c r="A823" s="11" t="s">
        <v>393</v>
      </c>
      <c r="B823" s="251">
        <v>10</v>
      </c>
      <c r="C823" s="8" t="s">
        <v>128</v>
      </c>
      <c r="D823" s="8" t="s">
        <v>414</v>
      </c>
      <c r="E823" s="251" t="s">
        <v>100</v>
      </c>
      <c r="F823" s="284">
        <v>100</v>
      </c>
      <c r="G823" s="284">
        <v>100</v>
      </c>
    </row>
    <row r="824" spans="1:7" s="20" customFormat="1" ht="12" x14ac:dyDescent="0.2">
      <c r="A824" s="28" t="s">
        <v>136</v>
      </c>
      <c r="B824" s="251">
        <v>10</v>
      </c>
      <c r="C824" s="8" t="s">
        <v>128</v>
      </c>
      <c r="D824" s="8" t="s">
        <v>414</v>
      </c>
      <c r="E824" s="251">
        <v>300</v>
      </c>
      <c r="F824" s="284">
        <v>30</v>
      </c>
      <c r="G824" s="284">
        <v>30</v>
      </c>
    </row>
    <row r="825" spans="1:7" s="20" customFormat="1" ht="22.5" x14ac:dyDescent="0.2">
      <c r="A825" s="28" t="s">
        <v>447</v>
      </c>
      <c r="B825" s="251">
        <v>10</v>
      </c>
      <c r="C825" s="8" t="s">
        <v>128</v>
      </c>
      <c r="D825" s="8" t="s">
        <v>414</v>
      </c>
      <c r="E825" s="251">
        <v>320</v>
      </c>
      <c r="F825" s="284">
        <v>30</v>
      </c>
      <c r="G825" s="284">
        <v>30</v>
      </c>
    </row>
    <row r="826" spans="1:7" s="20" customFormat="1" ht="22.5" x14ac:dyDescent="0.2">
      <c r="A826" s="28" t="s">
        <v>445</v>
      </c>
      <c r="B826" s="251">
        <v>10</v>
      </c>
      <c r="C826" s="8" t="s">
        <v>128</v>
      </c>
      <c r="D826" s="8" t="s">
        <v>414</v>
      </c>
      <c r="E826" s="251">
        <v>321</v>
      </c>
      <c r="F826" s="284">
        <v>30</v>
      </c>
      <c r="G826" s="284">
        <v>30</v>
      </c>
    </row>
    <row r="827" spans="1:7" s="20" customFormat="1" ht="22.5" x14ac:dyDescent="0.2">
      <c r="A827" s="5" t="s">
        <v>416</v>
      </c>
      <c r="B827" s="251">
        <v>10</v>
      </c>
      <c r="C827" s="8" t="s">
        <v>128</v>
      </c>
      <c r="D827" s="8" t="s">
        <v>417</v>
      </c>
      <c r="E827" s="251"/>
      <c r="F827" s="284">
        <v>140</v>
      </c>
      <c r="G827" s="284">
        <v>140</v>
      </c>
    </row>
    <row r="828" spans="1:7" s="20" customFormat="1" ht="12" x14ac:dyDescent="0.2">
      <c r="A828" s="1" t="s">
        <v>376</v>
      </c>
      <c r="B828" s="251">
        <v>10</v>
      </c>
      <c r="C828" s="8" t="s">
        <v>128</v>
      </c>
      <c r="D828" s="8" t="s">
        <v>417</v>
      </c>
      <c r="E828" s="251" t="s">
        <v>96</v>
      </c>
      <c r="F828" s="284">
        <v>40</v>
      </c>
      <c r="G828" s="284">
        <v>40</v>
      </c>
    </row>
    <row r="829" spans="1:7" s="20" customFormat="1" ht="22.5" x14ac:dyDescent="0.2">
      <c r="A829" s="1" t="s">
        <v>97</v>
      </c>
      <c r="B829" s="251">
        <v>10</v>
      </c>
      <c r="C829" s="8" t="s">
        <v>128</v>
      </c>
      <c r="D829" s="8" t="s">
        <v>417</v>
      </c>
      <c r="E829" s="251" t="s">
        <v>98</v>
      </c>
      <c r="F829" s="284">
        <v>40</v>
      </c>
      <c r="G829" s="284">
        <v>40</v>
      </c>
    </row>
    <row r="830" spans="1:7" s="20" customFormat="1" ht="12" x14ac:dyDescent="0.2">
      <c r="A830" s="11" t="s">
        <v>393</v>
      </c>
      <c r="B830" s="251">
        <v>10</v>
      </c>
      <c r="C830" s="8" t="s">
        <v>128</v>
      </c>
      <c r="D830" s="8" t="s">
        <v>417</v>
      </c>
      <c r="E830" s="251" t="s">
        <v>100</v>
      </c>
      <c r="F830" s="284">
        <v>40</v>
      </c>
      <c r="G830" s="284">
        <v>40</v>
      </c>
    </row>
    <row r="831" spans="1:7" s="311" customFormat="1" ht="12.75" x14ac:dyDescent="0.2">
      <c r="A831" s="28" t="s">
        <v>136</v>
      </c>
      <c r="B831" s="251">
        <v>10</v>
      </c>
      <c r="C831" s="8" t="s">
        <v>128</v>
      </c>
      <c r="D831" s="8" t="s">
        <v>417</v>
      </c>
      <c r="E831" s="251">
        <v>300</v>
      </c>
      <c r="F831" s="284">
        <v>100</v>
      </c>
      <c r="G831" s="284">
        <v>100</v>
      </c>
    </row>
    <row r="832" spans="1:7" s="311" customFormat="1" ht="22.5" x14ac:dyDescent="0.2">
      <c r="A832" s="28" t="s">
        <v>447</v>
      </c>
      <c r="B832" s="251">
        <v>10</v>
      </c>
      <c r="C832" s="8" t="s">
        <v>128</v>
      </c>
      <c r="D832" s="8" t="s">
        <v>417</v>
      </c>
      <c r="E832" s="251">
        <v>320</v>
      </c>
      <c r="F832" s="284">
        <v>100</v>
      </c>
      <c r="G832" s="284">
        <v>100</v>
      </c>
    </row>
    <row r="833" spans="1:7" s="311" customFormat="1" ht="22.5" x14ac:dyDescent="0.2">
      <c r="A833" s="28" t="s">
        <v>445</v>
      </c>
      <c r="B833" s="251">
        <v>10</v>
      </c>
      <c r="C833" s="8" t="s">
        <v>128</v>
      </c>
      <c r="D833" s="8" t="s">
        <v>417</v>
      </c>
      <c r="E833" s="251">
        <v>321</v>
      </c>
      <c r="F833" s="284">
        <v>100</v>
      </c>
      <c r="G833" s="284">
        <v>100</v>
      </c>
    </row>
    <row r="834" spans="1:7" s="311" customFormat="1" ht="22.5" x14ac:dyDescent="0.2">
      <c r="A834" s="5" t="s">
        <v>418</v>
      </c>
      <c r="B834" s="280">
        <v>10</v>
      </c>
      <c r="C834" s="281" t="s">
        <v>128</v>
      </c>
      <c r="D834" s="8" t="s">
        <v>329</v>
      </c>
      <c r="E834" s="280"/>
      <c r="F834" s="282">
        <v>380</v>
      </c>
      <c r="G834" s="282">
        <v>410</v>
      </c>
    </row>
    <row r="835" spans="1:7" s="311" customFormat="1" ht="12.75" x14ac:dyDescent="0.2">
      <c r="A835" s="1" t="s">
        <v>376</v>
      </c>
      <c r="B835" s="251">
        <v>10</v>
      </c>
      <c r="C835" s="8" t="s">
        <v>128</v>
      </c>
      <c r="D835" s="8" t="s">
        <v>329</v>
      </c>
      <c r="E835" s="251" t="s">
        <v>96</v>
      </c>
      <c r="F835" s="283">
        <v>380</v>
      </c>
      <c r="G835" s="283">
        <v>410</v>
      </c>
    </row>
    <row r="836" spans="1:7" s="311" customFormat="1" ht="22.5" x14ac:dyDescent="0.2">
      <c r="A836" s="1" t="s">
        <v>97</v>
      </c>
      <c r="B836" s="251">
        <v>10</v>
      </c>
      <c r="C836" s="8" t="s">
        <v>128</v>
      </c>
      <c r="D836" s="8" t="s">
        <v>329</v>
      </c>
      <c r="E836" s="251" t="s">
        <v>98</v>
      </c>
      <c r="F836" s="283">
        <v>380</v>
      </c>
      <c r="G836" s="283">
        <v>410</v>
      </c>
    </row>
    <row r="837" spans="1:7" s="311" customFormat="1" ht="12.75" x14ac:dyDescent="0.2">
      <c r="A837" s="11" t="s">
        <v>393</v>
      </c>
      <c r="B837" s="251">
        <v>10</v>
      </c>
      <c r="C837" s="8" t="s">
        <v>128</v>
      </c>
      <c r="D837" s="8" t="s">
        <v>329</v>
      </c>
      <c r="E837" s="251" t="s">
        <v>100</v>
      </c>
      <c r="F837" s="284">
        <v>380</v>
      </c>
      <c r="G837" s="284">
        <v>410</v>
      </c>
    </row>
    <row r="838" spans="1:7" s="311" customFormat="1" ht="12.75" hidden="1" x14ac:dyDescent="0.2">
      <c r="A838" s="28" t="s">
        <v>136</v>
      </c>
      <c r="B838" s="251">
        <v>10</v>
      </c>
      <c r="C838" s="8" t="s">
        <v>128</v>
      </c>
      <c r="D838" s="8" t="s">
        <v>329</v>
      </c>
      <c r="E838" s="251">
        <v>300</v>
      </c>
      <c r="F838" s="284">
        <v>0</v>
      </c>
      <c r="G838" s="284">
        <v>0</v>
      </c>
    </row>
    <row r="839" spans="1:7" s="311" customFormat="1" ht="22.5" hidden="1" x14ac:dyDescent="0.2">
      <c r="A839" s="28" t="s">
        <v>447</v>
      </c>
      <c r="B839" s="251">
        <v>10</v>
      </c>
      <c r="C839" s="8" t="s">
        <v>128</v>
      </c>
      <c r="D839" s="8" t="s">
        <v>329</v>
      </c>
      <c r="E839" s="251">
        <v>300</v>
      </c>
      <c r="F839" s="284">
        <v>0</v>
      </c>
      <c r="G839" s="284">
        <v>0</v>
      </c>
    </row>
    <row r="840" spans="1:7" s="311" customFormat="1" ht="22.5" hidden="1" x14ac:dyDescent="0.2">
      <c r="A840" s="28" t="s">
        <v>445</v>
      </c>
      <c r="B840" s="251">
        <v>10</v>
      </c>
      <c r="C840" s="8" t="s">
        <v>128</v>
      </c>
      <c r="D840" s="8" t="s">
        <v>329</v>
      </c>
      <c r="E840" s="251">
        <v>350</v>
      </c>
      <c r="F840" s="284">
        <v>0</v>
      </c>
      <c r="G840" s="284">
        <v>0</v>
      </c>
    </row>
    <row r="841" spans="1:7" s="311" customFormat="1" ht="22.5" hidden="1" x14ac:dyDescent="0.2">
      <c r="A841" s="5" t="s">
        <v>420</v>
      </c>
      <c r="B841" s="280">
        <v>10</v>
      </c>
      <c r="C841" s="281" t="s">
        <v>128</v>
      </c>
      <c r="D841" s="8" t="s">
        <v>419</v>
      </c>
      <c r="E841" s="280"/>
      <c r="F841" s="282">
        <v>0</v>
      </c>
      <c r="G841" s="282">
        <v>0</v>
      </c>
    </row>
    <row r="842" spans="1:7" s="311" customFormat="1" ht="12.75" hidden="1" x14ac:dyDescent="0.2">
      <c r="A842" s="1" t="s">
        <v>376</v>
      </c>
      <c r="B842" s="251">
        <v>10</v>
      </c>
      <c r="C842" s="8" t="s">
        <v>128</v>
      </c>
      <c r="D842" s="8" t="s">
        <v>419</v>
      </c>
      <c r="E842" s="251" t="s">
        <v>96</v>
      </c>
      <c r="F842" s="283">
        <v>0</v>
      </c>
      <c r="G842" s="283">
        <v>0</v>
      </c>
    </row>
    <row r="843" spans="1:7" s="311" customFormat="1" ht="22.5" hidden="1" x14ac:dyDescent="0.2">
      <c r="A843" s="1" t="s">
        <v>97</v>
      </c>
      <c r="B843" s="251">
        <v>10</v>
      </c>
      <c r="C843" s="8" t="s">
        <v>128</v>
      </c>
      <c r="D843" s="8" t="s">
        <v>419</v>
      </c>
      <c r="E843" s="251" t="s">
        <v>98</v>
      </c>
      <c r="F843" s="283">
        <v>0</v>
      </c>
      <c r="G843" s="283">
        <v>0</v>
      </c>
    </row>
    <row r="844" spans="1:7" s="311" customFormat="1" ht="12.75" hidden="1" x14ac:dyDescent="0.2">
      <c r="A844" s="11" t="s">
        <v>393</v>
      </c>
      <c r="B844" s="251">
        <v>10</v>
      </c>
      <c r="C844" s="8" t="s">
        <v>128</v>
      </c>
      <c r="D844" s="8" t="s">
        <v>419</v>
      </c>
      <c r="E844" s="251" t="s">
        <v>100</v>
      </c>
      <c r="F844" s="284">
        <v>0</v>
      </c>
      <c r="G844" s="284">
        <v>0</v>
      </c>
    </row>
    <row r="845" spans="1:7" s="311" customFormat="1" ht="12.75" x14ac:dyDescent="0.2">
      <c r="A845" s="5" t="s">
        <v>422</v>
      </c>
      <c r="B845" s="280">
        <v>10</v>
      </c>
      <c r="C845" s="281" t="s">
        <v>128</v>
      </c>
      <c r="D845" s="8" t="s">
        <v>421</v>
      </c>
      <c r="E845" s="280"/>
      <c r="F845" s="282">
        <v>462</v>
      </c>
      <c r="G845" s="282">
        <v>522</v>
      </c>
    </row>
    <row r="846" spans="1:7" s="311" customFormat="1" ht="12.75" x14ac:dyDescent="0.2">
      <c r="A846" s="1" t="s">
        <v>376</v>
      </c>
      <c r="B846" s="251">
        <v>10</v>
      </c>
      <c r="C846" s="8" t="s">
        <v>128</v>
      </c>
      <c r="D846" s="8" t="s">
        <v>421</v>
      </c>
      <c r="E846" s="251" t="s">
        <v>96</v>
      </c>
      <c r="F846" s="283">
        <v>462</v>
      </c>
      <c r="G846" s="283">
        <v>522</v>
      </c>
    </row>
    <row r="847" spans="1:7" s="311" customFormat="1" ht="22.5" x14ac:dyDescent="0.2">
      <c r="A847" s="1" t="s">
        <v>97</v>
      </c>
      <c r="B847" s="251">
        <v>10</v>
      </c>
      <c r="C847" s="8" t="s">
        <v>128</v>
      </c>
      <c r="D847" s="8" t="s">
        <v>421</v>
      </c>
      <c r="E847" s="251" t="s">
        <v>98</v>
      </c>
      <c r="F847" s="283">
        <v>462</v>
      </c>
      <c r="G847" s="283">
        <v>522</v>
      </c>
    </row>
    <row r="848" spans="1:7" s="311" customFormat="1" ht="12.75" x14ac:dyDescent="0.2">
      <c r="A848" s="11" t="s">
        <v>393</v>
      </c>
      <c r="B848" s="251">
        <v>10</v>
      </c>
      <c r="C848" s="8" t="s">
        <v>128</v>
      </c>
      <c r="D848" s="8" t="s">
        <v>421</v>
      </c>
      <c r="E848" s="251" t="s">
        <v>100</v>
      </c>
      <c r="F848" s="284">
        <v>462</v>
      </c>
      <c r="G848" s="284">
        <v>522</v>
      </c>
    </row>
    <row r="849" spans="1:7" s="311" customFormat="1" ht="12.75" x14ac:dyDescent="0.2">
      <c r="A849" s="55" t="s">
        <v>537</v>
      </c>
      <c r="B849" s="280">
        <v>10</v>
      </c>
      <c r="C849" s="281" t="s">
        <v>128</v>
      </c>
      <c r="D849" s="8" t="s">
        <v>536</v>
      </c>
      <c r="E849" s="280"/>
      <c r="F849" s="282">
        <v>48</v>
      </c>
      <c r="G849" s="282">
        <v>48</v>
      </c>
    </row>
    <row r="850" spans="1:7" s="311" customFormat="1" ht="12.75" x14ac:dyDescent="0.2">
      <c r="A850" s="1" t="s">
        <v>376</v>
      </c>
      <c r="B850" s="251">
        <v>10</v>
      </c>
      <c r="C850" s="8" t="s">
        <v>128</v>
      </c>
      <c r="D850" s="8" t="s">
        <v>536</v>
      </c>
      <c r="E850" s="251" t="s">
        <v>96</v>
      </c>
      <c r="F850" s="283">
        <v>48</v>
      </c>
      <c r="G850" s="283">
        <v>48</v>
      </c>
    </row>
    <row r="851" spans="1:7" s="311" customFormat="1" ht="22.5" x14ac:dyDescent="0.2">
      <c r="A851" s="1" t="s">
        <v>97</v>
      </c>
      <c r="B851" s="251">
        <v>10</v>
      </c>
      <c r="C851" s="8" t="s">
        <v>128</v>
      </c>
      <c r="D851" s="8" t="s">
        <v>536</v>
      </c>
      <c r="E851" s="251" t="s">
        <v>98</v>
      </c>
      <c r="F851" s="283">
        <v>48</v>
      </c>
      <c r="G851" s="283">
        <v>48</v>
      </c>
    </row>
    <row r="852" spans="1:7" s="311" customFormat="1" ht="12.75" x14ac:dyDescent="0.2">
      <c r="A852" s="11" t="s">
        <v>393</v>
      </c>
      <c r="B852" s="251">
        <v>10</v>
      </c>
      <c r="C852" s="8" t="s">
        <v>128</v>
      </c>
      <c r="D852" s="8" t="s">
        <v>536</v>
      </c>
      <c r="E852" s="251" t="s">
        <v>100</v>
      </c>
      <c r="F852" s="284">
        <v>48</v>
      </c>
      <c r="G852" s="284">
        <v>48</v>
      </c>
    </row>
    <row r="853" spans="1:7" s="311" customFormat="1" ht="33.75" x14ac:dyDescent="0.2">
      <c r="A853" s="11" t="s">
        <v>608</v>
      </c>
      <c r="B853" s="251">
        <v>10</v>
      </c>
      <c r="C853" s="8" t="s">
        <v>128</v>
      </c>
      <c r="D853" s="8" t="s">
        <v>607</v>
      </c>
      <c r="E853" s="251"/>
      <c r="F853" s="283">
        <v>7601.9960000000001</v>
      </c>
      <c r="G853" s="283">
        <v>7601.9960000000001</v>
      </c>
    </row>
    <row r="854" spans="1:7" s="20" customFormat="1" ht="33.75" x14ac:dyDescent="0.2">
      <c r="A854" s="11" t="s">
        <v>598</v>
      </c>
      <c r="B854" s="251">
        <v>10</v>
      </c>
      <c r="C854" s="8" t="s">
        <v>128</v>
      </c>
      <c r="D854" s="8" t="s">
        <v>607</v>
      </c>
      <c r="E854" s="251"/>
      <c r="F854" s="283">
        <v>7601.9960000000001</v>
      </c>
      <c r="G854" s="283">
        <v>7601.9960000000001</v>
      </c>
    </row>
    <row r="855" spans="1:7" s="20" customFormat="1" ht="12" x14ac:dyDescent="0.2">
      <c r="A855" s="11" t="s">
        <v>136</v>
      </c>
      <c r="B855" s="251">
        <v>10</v>
      </c>
      <c r="C855" s="8" t="s">
        <v>128</v>
      </c>
      <c r="D855" s="8" t="s">
        <v>607</v>
      </c>
      <c r="E855" s="251">
        <v>300</v>
      </c>
      <c r="F855" s="283">
        <v>7601.9960000000001</v>
      </c>
      <c r="G855" s="283">
        <v>7601.9960000000001</v>
      </c>
    </row>
    <row r="856" spans="1:7" s="20" customFormat="1" ht="33.75" x14ac:dyDescent="0.2">
      <c r="A856" s="11" t="s">
        <v>375</v>
      </c>
      <c r="B856" s="251">
        <v>10</v>
      </c>
      <c r="C856" s="8" t="s">
        <v>128</v>
      </c>
      <c r="D856" s="8" t="s">
        <v>607</v>
      </c>
      <c r="E856" s="251">
        <v>320</v>
      </c>
      <c r="F856" s="283">
        <v>7601.9960000000001</v>
      </c>
      <c r="G856" s="283">
        <v>7601.9960000000001</v>
      </c>
    </row>
    <row r="857" spans="1:7" s="311" customFormat="1" ht="22.5" x14ac:dyDescent="0.2">
      <c r="A857" s="11" t="s">
        <v>609</v>
      </c>
      <c r="B857" s="251">
        <v>10</v>
      </c>
      <c r="C857" s="8" t="s">
        <v>128</v>
      </c>
      <c r="D857" s="8" t="s">
        <v>607</v>
      </c>
      <c r="E857" s="251">
        <v>323</v>
      </c>
      <c r="F857" s="283">
        <v>7601.9960000000001</v>
      </c>
      <c r="G857" s="283">
        <v>7601.9960000000001</v>
      </c>
    </row>
    <row r="858" spans="1:7" s="311" customFormat="1" ht="12.75" x14ac:dyDescent="0.2">
      <c r="A858" s="38" t="s">
        <v>205</v>
      </c>
      <c r="B858" s="288" t="s">
        <v>126</v>
      </c>
      <c r="C858" s="288" t="s">
        <v>104</v>
      </c>
      <c r="D858" s="247"/>
      <c r="E858" s="289"/>
      <c r="F858" s="278">
        <v>20402.004000000001</v>
      </c>
      <c r="G858" s="278">
        <v>20402.004000000001</v>
      </c>
    </row>
    <row r="859" spans="1:7" s="311" customFormat="1" ht="22.5" x14ac:dyDescent="0.2">
      <c r="A859" s="1" t="s">
        <v>564</v>
      </c>
      <c r="B859" s="251">
        <v>10</v>
      </c>
      <c r="C859" s="8" t="s">
        <v>104</v>
      </c>
      <c r="D859" s="8" t="s">
        <v>180</v>
      </c>
      <c r="E859" s="251"/>
      <c r="F859" s="284">
        <v>4536</v>
      </c>
      <c r="G859" s="284">
        <v>4536</v>
      </c>
    </row>
    <row r="860" spans="1:7" s="311" customFormat="1" ht="12.75" x14ac:dyDescent="0.2">
      <c r="A860" s="1" t="s">
        <v>181</v>
      </c>
      <c r="B860" s="251">
        <v>10</v>
      </c>
      <c r="C860" s="8" t="s">
        <v>206</v>
      </c>
      <c r="D860" s="8" t="s">
        <v>182</v>
      </c>
      <c r="E860" s="251"/>
      <c r="F860" s="284">
        <v>4536</v>
      </c>
      <c r="G860" s="284">
        <v>4536</v>
      </c>
    </row>
    <row r="861" spans="1:7" s="311" customFormat="1" ht="33.75" x14ac:dyDescent="0.2">
      <c r="A861" s="1" t="s">
        <v>401</v>
      </c>
      <c r="B861" s="251" t="s">
        <v>126</v>
      </c>
      <c r="C861" s="8" t="s">
        <v>104</v>
      </c>
      <c r="D861" s="8" t="s">
        <v>207</v>
      </c>
      <c r="E861" s="251" t="s">
        <v>124</v>
      </c>
      <c r="F861" s="283">
        <v>4536</v>
      </c>
      <c r="G861" s="283">
        <v>4536</v>
      </c>
    </row>
    <row r="862" spans="1:7" s="311" customFormat="1" ht="33.75" x14ac:dyDescent="0.2">
      <c r="A862" s="1" t="s">
        <v>208</v>
      </c>
      <c r="B862" s="251" t="s">
        <v>126</v>
      </c>
      <c r="C862" s="8" t="s">
        <v>104</v>
      </c>
      <c r="D862" s="8" t="s">
        <v>209</v>
      </c>
      <c r="E862" s="251"/>
      <c r="F862" s="283">
        <v>3985</v>
      </c>
      <c r="G862" s="283">
        <v>3985</v>
      </c>
    </row>
    <row r="863" spans="1:7" s="311" customFormat="1" ht="12.75" x14ac:dyDescent="0.2">
      <c r="A863" s="28" t="s">
        <v>136</v>
      </c>
      <c r="B863" s="251" t="s">
        <v>126</v>
      </c>
      <c r="C863" s="8" t="s">
        <v>104</v>
      </c>
      <c r="D863" s="8" t="s">
        <v>209</v>
      </c>
      <c r="E863" s="254" t="s">
        <v>137</v>
      </c>
      <c r="F863" s="283">
        <v>3985</v>
      </c>
      <c r="G863" s="283">
        <v>3985</v>
      </c>
    </row>
    <row r="864" spans="1:7" s="311" customFormat="1" ht="33.75" x14ac:dyDescent="0.2">
      <c r="A864" s="1" t="s">
        <v>375</v>
      </c>
      <c r="B864" s="251" t="s">
        <v>126</v>
      </c>
      <c r="C864" s="8" t="s">
        <v>104</v>
      </c>
      <c r="D864" s="8" t="s">
        <v>209</v>
      </c>
      <c r="E864" s="257">
        <v>320</v>
      </c>
      <c r="F864" s="283">
        <v>3985</v>
      </c>
      <c r="G864" s="283">
        <v>3985</v>
      </c>
    </row>
    <row r="865" spans="1:7" s="311" customFormat="1" ht="22.5" x14ac:dyDescent="0.2">
      <c r="A865" s="11" t="s">
        <v>445</v>
      </c>
      <c r="B865" s="251" t="s">
        <v>126</v>
      </c>
      <c r="C865" s="8" t="s">
        <v>104</v>
      </c>
      <c r="D865" s="8" t="s">
        <v>209</v>
      </c>
      <c r="E865" s="257">
        <v>321</v>
      </c>
      <c r="F865" s="283">
        <v>3985</v>
      </c>
      <c r="G865" s="283">
        <v>3985</v>
      </c>
    </row>
    <row r="866" spans="1:7" s="311" customFormat="1" ht="56.25" x14ac:dyDescent="0.2">
      <c r="A866" s="11" t="s">
        <v>947</v>
      </c>
      <c r="B866" s="251" t="s">
        <v>126</v>
      </c>
      <c r="C866" s="8" t="s">
        <v>104</v>
      </c>
      <c r="D866" s="8" t="s">
        <v>948</v>
      </c>
      <c r="E866" s="257"/>
      <c r="F866" s="258">
        <v>551</v>
      </c>
      <c r="G866" s="258">
        <v>551</v>
      </c>
    </row>
    <row r="867" spans="1:7" s="311" customFormat="1" ht="22.5" x14ac:dyDescent="0.2">
      <c r="A867" s="1" t="s">
        <v>78</v>
      </c>
      <c r="B867" s="251" t="s">
        <v>126</v>
      </c>
      <c r="C867" s="8" t="s">
        <v>104</v>
      </c>
      <c r="D867" s="8" t="s">
        <v>948</v>
      </c>
      <c r="E867" s="257">
        <v>600</v>
      </c>
      <c r="F867" s="258">
        <v>551</v>
      </c>
      <c r="G867" s="258">
        <v>551</v>
      </c>
    </row>
    <row r="868" spans="1:7" s="311" customFormat="1" ht="12.75" x14ac:dyDescent="0.2">
      <c r="A868" s="1" t="s">
        <v>80</v>
      </c>
      <c r="B868" s="251" t="s">
        <v>126</v>
      </c>
      <c r="C868" s="8" t="s">
        <v>104</v>
      </c>
      <c r="D868" s="8" t="s">
        <v>948</v>
      </c>
      <c r="E868" s="257">
        <v>610</v>
      </c>
      <c r="F868" s="258">
        <v>551</v>
      </c>
      <c r="G868" s="258">
        <v>551</v>
      </c>
    </row>
    <row r="869" spans="1:7" s="311" customFormat="1" ht="12.75" x14ac:dyDescent="0.2">
      <c r="A869" s="1" t="s">
        <v>446</v>
      </c>
      <c r="B869" s="251" t="s">
        <v>126</v>
      </c>
      <c r="C869" s="8" t="s">
        <v>104</v>
      </c>
      <c r="D869" s="8" t="s">
        <v>948</v>
      </c>
      <c r="E869" s="257">
        <v>612</v>
      </c>
      <c r="F869" s="258">
        <v>551</v>
      </c>
      <c r="G869" s="258">
        <v>551</v>
      </c>
    </row>
    <row r="870" spans="1:7" s="311" customFormat="1" ht="45" x14ac:dyDescent="0.2">
      <c r="A870" s="5" t="s">
        <v>911</v>
      </c>
      <c r="B870" s="251">
        <v>10</v>
      </c>
      <c r="C870" s="8" t="s">
        <v>104</v>
      </c>
      <c r="D870" s="8" t="s">
        <v>942</v>
      </c>
      <c r="E870" s="251"/>
      <c r="F870" s="283">
        <v>4182</v>
      </c>
      <c r="G870" s="283">
        <v>4182</v>
      </c>
    </row>
    <row r="871" spans="1:7" s="52" customFormat="1" ht="12.75" x14ac:dyDescent="0.2">
      <c r="A871" s="28" t="s">
        <v>136</v>
      </c>
      <c r="B871" s="251">
        <v>10</v>
      </c>
      <c r="C871" s="8" t="s">
        <v>104</v>
      </c>
      <c r="D871" s="8" t="s">
        <v>942</v>
      </c>
      <c r="E871" s="254" t="s">
        <v>137</v>
      </c>
      <c r="F871" s="283">
        <v>4182</v>
      </c>
      <c r="G871" s="283">
        <v>4182</v>
      </c>
    </row>
    <row r="872" spans="1:7" s="311" customFormat="1" ht="12.75" x14ac:dyDescent="0.2">
      <c r="A872" s="28" t="s">
        <v>138</v>
      </c>
      <c r="B872" s="251">
        <v>10</v>
      </c>
      <c r="C872" s="8" t="s">
        <v>104</v>
      </c>
      <c r="D872" s="8" t="s">
        <v>942</v>
      </c>
      <c r="E872" s="257">
        <v>320</v>
      </c>
      <c r="F872" s="283">
        <v>4182</v>
      </c>
      <c r="G872" s="283">
        <v>4182</v>
      </c>
    </row>
    <row r="873" spans="1:7" s="311" customFormat="1" ht="22.5" x14ac:dyDescent="0.2">
      <c r="A873" s="11" t="s">
        <v>139</v>
      </c>
      <c r="B873" s="251">
        <v>10</v>
      </c>
      <c r="C873" s="8" t="s">
        <v>104</v>
      </c>
      <c r="D873" s="8" t="s">
        <v>942</v>
      </c>
      <c r="E873" s="257">
        <v>321</v>
      </c>
      <c r="F873" s="283">
        <v>4182</v>
      </c>
      <c r="G873" s="283">
        <v>4182</v>
      </c>
    </row>
    <row r="874" spans="1:7" s="311" customFormat="1" ht="67.5" x14ac:dyDescent="0.2">
      <c r="A874" s="1" t="s">
        <v>919</v>
      </c>
      <c r="B874" s="251">
        <v>10</v>
      </c>
      <c r="C874" s="8" t="s">
        <v>104</v>
      </c>
      <c r="D874" s="304" t="s">
        <v>963</v>
      </c>
      <c r="E874" s="305"/>
      <c r="F874" s="258">
        <v>2900</v>
      </c>
      <c r="G874" s="258">
        <v>2900</v>
      </c>
    </row>
    <row r="875" spans="1:7" s="311" customFormat="1" ht="12.75" x14ac:dyDescent="0.2">
      <c r="A875" s="28" t="s">
        <v>136</v>
      </c>
      <c r="B875" s="251">
        <v>10</v>
      </c>
      <c r="C875" s="8" t="s">
        <v>104</v>
      </c>
      <c r="D875" s="304" t="s">
        <v>963</v>
      </c>
      <c r="E875" s="304" t="s">
        <v>137</v>
      </c>
      <c r="F875" s="258">
        <v>2900</v>
      </c>
      <c r="G875" s="258">
        <v>2900</v>
      </c>
    </row>
    <row r="876" spans="1:7" s="311" customFormat="1" ht="33.75" x14ac:dyDescent="0.2">
      <c r="A876" s="1" t="s">
        <v>375</v>
      </c>
      <c r="B876" s="251">
        <v>10</v>
      </c>
      <c r="C876" s="8" t="s">
        <v>104</v>
      </c>
      <c r="D876" s="304" t="s">
        <v>963</v>
      </c>
      <c r="E876" s="257">
        <v>320</v>
      </c>
      <c r="F876" s="258">
        <v>2900</v>
      </c>
      <c r="G876" s="258">
        <v>2900</v>
      </c>
    </row>
    <row r="877" spans="1:7" ht="22.5" x14ac:dyDescent="0.2">
      <c r="A877" s="11" t="s">
        <v>445</v>
      </c>
      <c r="B877" s="251">
        <v>10</v>
      </c>
      <c r="C877" s="8" t="s">
        <v>104</v>
      </c>
      <c r="D877" s="304" t="s">
        <v>963</v>
      </c>
      <c r="E877" s="257">
        <v>321</v>
      </c>
      <c r="F877" s="258">
        <v>2900</v>
      </c>
      <c r="G877" s="258">
        <v>2900</v>
      </c>
    </row>
    <row r="878" spans="1:7" ht="33.75" x14ac:dyDescent="0.2">
      <c r="A878" s="11" t="s">
        <v>598</v>
      </c>
      <c r="B878" s="254" t="s">
        <v>126</v>
      </c>
      <c r="C878" s="254" t="s">
        <v>104</v>
      </c>
      <c r="D878" s="254" t="s">
        <v>607</v>
      </c>
      <c r="E878" s="257"/>
      <c r="F878" s="283">
        <v>8738.0040000000008</v>
      </c>
      <c r="G878" s="283">
        <v>8738.0040000000008</v>
      </c>
    </row>
    <row r="879" spans="1:7" ht="12" x14ac:dyDescent="0.2">
      <c r="A879" s="11" t="s">
        <v>136</v>
      </c>
      <c r="B879" s="254">
        <v>10</v>
      </c>
      <c r="C879" s="254" t="s">
        <v>104</v>
      </c>
      <c r="D879" s="254" t="s">
        <v>607</v>
      </c>
      <c r="E879" s="257">
        <v>300</v>
      </c>
      <c r="F879" s="283">
        <v>8738.0040000000008</v>
      </c>
      <c r="G879" s="283">
        <v>8738.0040000000008</v>
      </c>
    </row>
    <row r="880" spans="1:7" ht="33.75" x14ac:dyDescent="0.2">
      <c r="A880" s="11" t="s">
        <v>375</v>
      </c>
      <c r="B880" s="254">
        <v>10</v>
      </c>
      <c r="C880" s="254" t="s">
        <v>104</v>
      </c>
      <c r="D880" s="254" t="s">
        <v>607</v>
      </c>
      <c r="E880" s="257">
        <v>320</v>
      </c>
      <c r="F880" s="283">
        <v>8738.0040000000008</v>
      </c>
      <c r="G880" s="283">
        <v>8738.0040000000008</v>
      </c>
    </row>
    <row r="881" spans="1:7" ht="22.5" x14ac:dyDescent="0.2">
      <c r="A881" s="11" t="s">
        <v>445</v>
      </c>
      <c r="B881" s="254">
        <v>10</v>
      </c>
      <c r="C881" s="254" t="s">
        <v>104</v>
      </c>
      <c r="D881" s="254" t="s">
        <v>607</v>
      </c>
      <c r="E881" s="257">
        <v>321</v>
      </c>
      <c r="F881" s="283">
        <v>8738.0040000000008</v>
      </c>
      <c r="G881" s="283">
        <v>8738.0040000000008</v>
      </c>
    </row>
    <row r="882" spans="1:7" ht="31.5" x14ac:dyDescent="0.2">
      <c r="A882" s="3" t="s">
        <v>635</v>
      </c>
      <c r="B882" s="255">
        <v>10</v>
      </c>
      <c r="C882" s="247" t="s">
        <v>104</v>
      </c>
      <c r="D882" s="247" t="s">
        <v>304</v>
      </c>
      <c r="E882" s="255"/>
      <c r="F882" s="278">
        <v>46</v>
      </c>
      <c r="G882" s="278">
        <v>46</v>
      </c>
    </row>
    <row r="883" spans="1:7" s="311" customFormat="1" ht="22.5" x14ac:dyDescent="0.2">
      <c r="A883" s="55" t="s">
        <v>526</v>
      </c>
      <c r="B883" s="8" t="s">
        <v>126</v>
      </c>
      <c r="C883" s="8" t="s">
        <v>104</v>
      </c>
      <c r="D883" s="8" t="s">
        <v>525</v>
      </c>
      <c r="E883" s="251" t="s">
        <v>124</v>
      </c>
      <c r="F883" s="283">
        <v>46</v>
      </c>
      <c r="G883" s="283">
        <v>46</v>
      </c>
    </row>
    <row r="884" spans="1:7" s="311" customFormat="1" ht="12.75" x14ac:dyDescent="0.2">
      <c r="A884" s="5" t="s">
        <v>449</v>
      </c>
      <c r="B884" s="8" t="s">
        <v>126</v>
      </c>
      <c r="C884" s="8" t="s">
        <v>104</v>
      </c>
      <c r="D884" s="8" t="s">
        <v>535</v>
      </c>
      <c r="E884" s="251"/>
      <c r="F884" s="283">
        <v>46</v>
      </c>
      <c r="G884" s="283">
        <v>46</v>
      </c>
    </row>
    <row r="885" spans="1:7" s="311" customFormat="1" ht="12.75" x14ac:dyDescent="0.2">
      <c r="A885" s="28" t="s">
        <v>136</v>
      </c>
      <c r="B885" s="8" t="s">
        <v>126</v>
      </c>
      <c r="C885" s="8" t="s">
        <v>104</v>
      </c>
      <c r="D885" s="8" t="s">
        <v>535</v>
      </c>
      <c r="E885" s="251">
        <v>300</v>
      </c>
      <c r="F885" s="283">
        <v>46</v>
      </c>
      <c r="G885" s="283">
        <v>46</v>
      </c>
    </row>
    <row r="886" spans="1:7" s="311" customFormat="1" ht="33.75" x14ac:dyDescent="0.2">
      <c r="A886" s="1" t="s">
        <v>375</v>
      </c>
      <c r="B886" s="8" t="s">
        <v>126</v>
      </c>
      <c r="C886" s="8" t="s">
        <v>104</v>
      </c>
      <c r="D886" s="8" t="s">
        <v>535</v>
      </c>
      <c r="E886" s="251">
        <v>320</v>
      </c>
      <c r="F886" s="283">
        <v>46</v>
      </c>
      <c r="G886" s="283">
        <v>46</v>
      </c>
    </row>
    <row r="887" spans="1:7" s="311" customFormat="1" ht="12.75" x14ac:dyDescent="0.2">
      <c r="A887" s="1" t="s">
        <v>319</v>
      </c>
      <c r="B887" s="8" t="s">
        <v>126</v>
      </c>
      <c r="C887" s="8" t="s">
        <v>104</v>
      </c>
      <c r="D887" s="8" t="s">
        <v>535</v>
      </c>
      <c r="E887" s="251">
        <v>322</v>
      </c>
      <c r="F887" s="283">
        <v>46</v>
      </c>
      <c r="G887" s="283">
        <v>46</v>
      </c>
    </row>
    <row r="888" spans="1:7" s="311" customFormat="1" ht="12.75" x14ac:dyDescent="0.2">
      <c r="A888" s="3" t="s">
        <v>157</v>
      </c>
      <c r="B888" s="255" t="s">
        <v>126</v>
      </c>
      <c r="C888" s="247" t="s">
        <v>158</v>
      </c>
      <c r="D888" s="247" t="s">
        <v>123</v>
      </c>
      <c r="E888" s="255" t="s">
        <v>124</v>
      </c>
      <c r="F888" s="278">
        <v>6466</v>
      </c>
      <c r="G888" s="278">
        <v>6466</v>
      </c>
    </row>
    <row r="889" spans="1:7" s="311" customFormat="1" ht="22.5" x14ac:dyDescent="0.2">
      <c r="A889" s="1" t="s">
        <v>563</v>
      </c>
      <c r="B889" s="251">
        <v>10</v>
      </c>
      <c r="C889" s="8" t="s">
        <v>158</v>
      </c>
      <c r="D889" s="8" t="s">
        <v>129</v>
      </c>
      <c r="E889" s="251"/>
      <c r="F889" s="283">
        <v>1505</v>
      </c>
      <c r="G889" s="283">
        <v>1505</v>
      </c>
    </row>
    <row r="890" spans="1:7" s="311" customFormat="1" ht="22.5" x14ac:dyDescent="0.2">
      <c r="A890" s="1" t="s">
        <v>130</v>
      </c>
      <c r="B890" s="251" t="s">
        <v>126</v>
      </c>
      <c r="C890" s="8" t="s">
        <v>158</v>
      </c>
      <c r="D890" s="8" t="s">
        <v>131</v>
      </c>
      <c r="E890" s="251"/>
      <c r="F890" s="283">
        <v>1505</v>
      </c>
      <c r="G890" s="283">
        <v>1505</v>
      </c>
    </row>
    <row r="891" spans="1:7" s="311" customFormat="1" ht="33.75" x14ac:dyDescent="0.2">
      <c r="A891" s="1" t="s">
        <v>159</v>
      </c>
      <c r="B891" s="251" t="s">
        <v>126</v>
      </c>
      <c r="C891" s="8" t="s">
        <v>158</v>
      </c>
      <c r="D891" s="8" t="s">
        <v>160</v>
      </c>
      <c r="E891" s="251" t="s">
        <v>124</v>
      </c>
      <c r="F891" s="283">
        <v>1505</v>
      </c>
      <c r="G891" s="283">
        <v>1505</v>
      </c>
    </row>
    <row r="892" spans="1:7" s="311" customFormat="1" ht="22.5" x14ac:dyDescent="0.2">
      <c r="A892" s="1" t="s">
        <v>381</v>
      </c>
      <c r="B892" s="251" t="s">
        <v>126</v>
      </c>
      <c r="C892" s="8" t="s">
        <v>158</v>
      </c>
      <c r="D892" s="8" t="s">
        <v>161</v>
      </c>
      <c r="E892" s="251" t="s">
        <v>124</v>
      </c>
      <c r="F892" s="283">
        <v>1505</v>
      </c>
      <c r="G892" s="283">
        <v>1505</v>
      </c>
    </row>
    <row r="893" spans="1:7" s="311" customFormat="1" ht="12.75" x14ac:dyDescent="0.2">
      <c r="A893" s="1" t="s">
        <v>376</v>
      </c>
      <c r="B893" s="251" t="s">
        <v>126</v>
      </c>
      <c r="C893" s="8" t="s">
        <v>158</v>
      </c>
      <c r="D893" s="8" t="s">
        <v>161</v>
      </c>
      <c r="E893" s="251" t="s">
        <v>96</v>
      </c>
      <c r="F893" s="283">
        <v>1505</v>
      </c>
      <c r="G893" s="283">
        <v>1505</v>
      </c>
    </row>
    <row r="894" spans="1:7" s="311" customFormat="1" ht="22.5" x14ac:dyDescent="0.2">
      <c r="A894" s="1" t="s">
        <v>97</v>
      </c>
      <c r="B894" s="251" t="s">
        <v>126</v>
      </c>
      <c r="C894" s="8" t="s">
        <v>158</v>
      </c>
      <c r="D894" s="8" t="s">
        <v>161</v>
      </c>
      <c r="E894" s="251" t="s">
        <v>98</v>
      </c>
      <c r="F894" s="283">
        <v>1505</v>
      </c>
      <c r="G894" s="283">
        <v>1505</v>
      </c>
    </row>
    <row r="895" spans="1:7" s="311" customFormat="1" ht="22.5" x14ac:dyDescent="0.2">
      <c r="A895" s="11" t="s">
        <v>111</v>
      </c>
      <c r="B895" s="251" t="s">
        <v>126</v>
      </c>
      <c r="C895" s="8" t="s">
        <v>158</v>
      </c>
      <c r="D895" s="8" t="s">
        <v>161</v>
      </c>
      <c r="E895" s="251">
        <v>242</v>
      </c>
      <c r="F895" s="283">
        <v>0</v>
      </c>
      <c r="G895" s="283">
        <v>0</v>
      </c>
    </row>
    <row r="896" spans="1:7" s="311" customFormat="1" ht="12.75" x14ac:dyDescent="0.2">
      <c r="A896" s="11" t="s">
        <v>393</v>
      </c>
      <c r="B896" s="251" t="s">
        <v>126</v>
      </c>
      <c r="C896" s="8" t="s">
        <v>158</v>
      </c>
      <c r="D896" s="8" t="s">
        <v>161</v>
      </c>
      <c r="E896" s="251" t="s">
        <v>100</v>
      </c>
      <c r="F896" s="283">
        <v>1505</v>
      </c>
      <c r="G896" s="283">
        <v>1505</v>
      </c>
    </row>
    <row r="897" spans="1:7" s="311" customFormat="1" ht="12.75" x14ac:dyDescent="0.2">
      <c r="A897" s="1" t="s">
        <v>162</v>
      </c>
      <c r="B897" s="251" t="s">
        <v>126</v>
      </c>
      <c r="C897" s="8" t="s">
        <v>158</v>
      </c>
      <c r="D897" s="8" t="s">
        <v>163</v>
      </c>
      <c r="E897" s="251"/>
      <c r="F897" s="283">
        <v>4951</v>
      </c>
      <c r="G897" s="283">
        <v>4951</v>
      </c>
    </row>
    <row r="898" spans="1:7" s="311" customFormat="1" ht="22.5" x14ac:dyDescent="0.2">
      <c r="A898" s="1" t="s">
        <v>164</v>
      </c>
      <c r="B898" s="251" t="s">
        <v>126</v>
      </c>
      <c r="C898" s="8" t="s">
        <v>158</v>
      </c>
      <c r="D898" s="8" t="s">
        <v>165</v>
      </c>
      <c r="E898" s="251" t="s">
        <v>124</v>
      </c>
      <c r="F898" s="283">
        <v>4821</v>
      </c>
      <c r="G898" s="283">
        <v>4821</v>
      </c>
    </row>
    <row r="899" spans="1:7" s="311" customFormat="1" ht="22.5" x14ac:dyDescent="0.2">
      <c r="A899" s="5" t="s">
        <v>166</v>
      </c>
      <c r="B899" s="251">
        <v>10</v>
      </c>
      <c r="C899" s="8" t="s">
        <v>158</v>
      </c>
      <c r="D899" s="8" t="s">
        <v>167</v>
      </c>
      <c r="E899" s="251" t="s">
        <v>124</v>
      </c>
      <c r="F899" s="283">
        <v>4371</v>
      </c>
      <c r="G899" s="283">
        <v>4371</v>
      </c>
    </row>
    <row r="900" spans="1:7" s="311" customFormat="1" ht="33.75" x14ac:dyDescent="0.2">
      <c r="A900" s="1" t="s">
        <v>87</v>
      </c>
      <c r="B900" s="251">
        <v>10</v>
      </c>
      <c r="C900" s="8" t="s">
        <v>158</v>
      </c>
      <c r="D900" s="8" t="s">
        <v>167</v>
      </c>
      <c r="E900" s="251" t="s">
        <v>88</v>
      </c>
      <c r="F900" s="283">
        <v>4371</v>
      </c>
      <c r="G900" s="283">
        <v>4371</v>
      </c>
    </row>
    <row r="901" spans="1:7" s="311" customFormat="1" ht="12.75" x14ac:dyDescent="0.2">
      <c r="A901" s="1" t="s">
        <v>108</v>
      </c>
      <c r="B901" s="251">
        <v>10</v>
      </c>
      <c r="C901" s="8" t="s">
        <v>158</v>
      </c>
      <c r="D901" s="8" t="s">
        <v>167</v>
      </c>
      <c r="E901" s="251" t="s">
        <v>168</v>
      </c>
      <c r="F901" s="283">
        <v>4371</v>
      </c>
      <c r="G901" s="283">
        <v>4371</v>
      </c>
    </row>
    <row r="902" spans="1:7" s="311" customFormat="1" ht="12.75" x14ac:dyDescent="0.2">
      <c r="A902" s="5" t="s">
        <v>109</v>
      </c>
      <c r="B902" s="251">
        <v>10</v>
      </c>
      <c r="C902" s="8" t="s">
        <v>158</v>
      </c>
      <c r="D902" s="8" t="s">
        <v>167</v>
      </c>
      <c r="E902" s="251" t="s">
        <v>169</v>
      </c>
      <c r="F902" s="283">
        <v>3357</v>
      </c>
      <c r="G902" s="283">
        <v>3357</v>
      </c>
    </row>
    <row r="903" spans="1:7" s="311" customFormat="1" ht="33.75" x14ac:dyDescent="0.2">
      <c r="A903" s="5" t="s">
        <v>110</v>
      </c>
      <c r="B903" s="251">
        <v>10</v>
      </c>
      <c r="C903" s="8" t="s">
        <v>158</v>
      </c>
      <c r="D903" s="8" t="s">
        <v>167</v>
      </c>
      <c r="E903" s="251">
        <v>129</v>
      </c>
      <c r="F903" s="283">
        <v>1014</v>
      </c>
      <c r="G903" s="283">
        <v>1014</v>
      </c>
    </row>
    <row r="904" spans="1:7" s="311" customFormat="1" ht="12.75" x14ac:dyDescent="0.2">
      <c r="A904" s="1" t="s">
        <v>376</v>
      </c>
      <c r="B904" s="251">
        <v>10</v>
      </c>
      <c r="C904" s="8" t="s">
        <v>158</v>
      </c>
      <c r="D904" s="8" t="s">
        <v>170</v>
      </c>
      <c r="E904" s="251" t="s">
        <v>96</v>
      </c>
      <c r="F904" s="283">
        <v>450</v>
      </c>
      <c r="G904" s="283">
        <v>450</v>
      </c>
    </row>
    <row r="905" spans="1:7" s="311" customFormat="1" ht="22.5" x14ac:dyDescent="0.2">
      <c r="A905" s="1" t="s">
        <v>97</v>
      </c>
      <c r="B905" s="251">
        <v>10</v>
      </c>
      <c r="C905" s="8" t="s">
        <v>158</v>
      </c>
      <c r="D905" s="8" t="s">
        <v>170</v>
      </c>
      <c r="E905" s="251" t="s">
        <v>98</v>
      </c>
      <c r="F905" s="283">
        <v>450</v>
      </c>
      <c r="G905" s="283">
        <v>450</v>
      </c>
    </row>
    <row r="906" spans="1:7" ht="22.5" x14ac:dyDescent="0.2">
      <c r="A906" s="11" t="s">
        <v>111</v>
      </c>
      <c r="B906" s="251">
        <v>10</v>
      </c>
      <c r="C906" s="8" t="s">
        <v>158</v>
      </c>
      <c r="D906" s="8" t="s">
        <v>170</v>
      </c>
      <c r="E906" s="251">
        <v>242</v>
      </c>
      <c r="F906" s="283">
        <v>293</v>
      </c>
      <c r="G906" s="283">
        <v>293</v>
      </c>
    </row>
    <row r="907" spans="1:7" ht="12" x14ac:dyDescent="0.2">
      <c r="A907" s="11" t="s">
        <v>393</v>
      </c>
      <c r="B907" s="251">
        <v>10</v>
      </c>
      <c r="C907" s="8" t="s">
        <v>158</v>
      </c>
      <c r="D907" s="8" t="s">
        <v>170</v>
      </c>
      <c r="E907" s="251" t="s">
        <v>100</v>
      </c>
      <c r="F907" s="283">
        <v>157</v>
      </c>
      <c r="G907" s="283">
        <v>157</v>
      </c>
    </row>
    <row r="908" spans="1:7" ht="12" hidden="1" x14ac:dyDescent="0.2">
      <c r="A908" s="11" t="s">
        <v>112</v>
      </c>
      <c r="B908" s="251">
        <v>10</v>
      </c>
      <c r="C908" s="8" t="s">
        <v>158</v>
      </c>
      <c r="D908" s="8" t="s">
        <v>170</v>
      </c>
      <c r="E908" s="251" t="s">
        <v>171</v>
      </c>
      <c r="F908" s="283">
        <v>0</v>
      </c>
      <c r="G908" s="283">
        <v>0</v>
      </c>
    </row>
    <row r="909" spans="1:7" ht="12" hidden="1" x14ac:dyDescent="0.2">
      <c r="A909" s="11" t="s">
        <v>478</v>
      </c>
      <c r="B909" s="251">
        <v>10</v>
      </c>
      <c r="C909" s="8" t="s">
        <v>158</v>
      </c>
      <c r="D909" s="8" t="s">
        <v>170</v>
      </c>
      <c r="E909" s="251">
        <v>830</v>
      </c>
      <c r="F909" s="283"/>
      <c r="G909" s="283"/>
    </row>
    <row r="910" spans="1:7" ht="22.5" hidden="1" x14ac:dyDescent="0.2">
      <c r="A910" s="11" t="s">
        <v>479</v>
      </c>
      <c r="B910" s="251">
        <v>10</v>
      </c>
      <c r="C910" s="8" t="s">
        <v>158</v>
      </c>
      <c r="D910" s="8" t="s">
        <v>170</v>
      </c>
      <c r="E910" s="251">
        <v>831</v>
      </c>
      <c r="F910" s="283">
        <v>0</v>
      </c>
      <c r="G910" s="283">
        <v>0</v>
      </c>
    </row>
    <row r="911" spans="1:7" ht="12" hidden="1" x14ac:dyDescent="0.2">
      <c r="A911" s="11" t="s">
        <v>113</v>
      </c>
      <c r="B911" s="251">
        <v>10</v>
      </c>
      <c r="C911" s="8" t="s">
        <v>158</v>
      </c>
      <c r="D911" s="8" t="s">
        <v>170</v>
      </c>
      <c r="E911" s="251" t="s">
        <v>114</v>
      </c>
      <c r="F911" s="283">
        <v>0</v>
      </c>
      <c r="G911" s="283">
        <v>0</v>
      </c>
    </row>
    <row r="912" spans="1:7" ht="12" hidden="1" x14ac:dyDescent="0.2">
      <c r="A912" s="28" t="s">
        <v>115</v>
      </c>
      <c r="B912" s="251">
        <v>10</v>
      </c>
      <c r="C912" s="8" t="s">
        <v>158</v>
      </c>
      <c r="D912" s="8" t="s">
        <v>170</v>
      </c>
      <c r="E912" s="251" t="s">
        <v>116</v>
      </c>
      <c r="F912" s="283">
        <v>0</v>
      </c>
      <c r="G912" s="283">
        <v>0</v>
      </c>
    </row>
    <row r="913" spans="1:7" ht="12" hidden="1" x14ac:dyDescent="0.2">
      <c r="A913" s="11" t="s">
        <v>370</v>
      </c>
      <c r="B913" s="251">
        <v>10</v>
      </c>
      <c r="C913" s="8" t="s">
        <v>158</v>
      </c>
      <c r="D913" s="8" t="s">
        <v>170</v>
      </c>
      <c r="E913" s="251">
        <v>853</v>
      </c>
      <c r="F913" s="283">
        <v>0</v>
      </c>
      <c r="G913" s="283">
        <v>0</v>
      </c>
    </row>
    <row r="914" spans="1:7" ht="22.5" x14ac:dyDescent="0.2">
      <c r="A914" s="1" t="s">
        <v>173</v>
      </c>
      <c r="B914" s="251">
        <v>10</v>
      </c>
      <c r="C914" s="8" t="s">
        <v>158</v>
      </c>
      <c r="D914" s="8" t="s">
        <v>174</v>
      </c>
      <c r="E914" s="251"/>
      <c r="F914" s="283">
        <v>130</v>
      </c>
      <c r="G914" s="283">
        <v>130</v>
      </c>
    </row>
    <row r="915" spans="1:7" ht="12" x14ac:dyDescent="0.2">
      <c r="A915" s="1" t="s">
        <v>376</v>
      </c>
      <c r="B915" s="251">
        <v>10</v>
      </c>
      <c r="C915" s="8" t="s">
        <v>158</v>
      </c>
      <c r="D915" s="8" t="s">
        <v>174</v>
      </c>
      <c r="E915" s="251" t="s">
        <v>96</v>
      </c>
      <c r="F915" s="283">
        <v>130</v>
      </c>
      <c r="G915" s="283">
        <v>130</v>
      </c>
    </row>
    <row r="916" spans="1:7" ht="22.5" x14ac:dyDescent="0.2">
      <c r="A916" s="1" t="s">
        <v>97</v>
      </c>
      <c r="B916" s="251">
        <v>10</v>
      </c>
      <c r="C916" s="8" t="s">
        <v>158</v>
      </c>
      <c r="D916" s="8" t="s">
        <v>174</v>
      </c>
      <c r="E916" s="251" t="s">
        <v>98</v>
      </c>
      <c r="F916" s="283">
        <v>130</v>
      </c>
      <c r="G916" s="283">
        <v>130</v>
      </c>
    </row>
    <row r="917" spans="1:7" ht="12" x14ac:dyDescent="0.2">
      <c r="A917" s="11" t="s">
        <v>393</v>
      </c>
      <c r="B917" s="251">
        <v>10</v>
      </c>
      <c r="C917" s="8" t="s">
        <v>158</v>
      </c>
      <c r="D917" s="8" t="s">
        <v>174</v>
      </c>
      <c r="E917" s="251" t="s">
        <v>100</v>
      </c>
      <c r="F917" s="283">
        <v>130</v>
      </c>
      <c r="G917" s="283">
        <v>130</v>
      </c>
    </row>
    <row r="918" spans="1:7" ht="33.75" x14ac:dyDescent="0.2">
      <c r="A918" s="1" t="s">
        <v>638</v>
      </c>
      <c r="B918" s="251">
        <v>10</v>
      </c>
      <c r="C918" s="8" t="s">
        <v>158</v>
      </c>
      <c r="D918" s="8" t="s">
        <v>307</v>
      </c>
      <c r="E918" s="251"/>
      <c r="F918" s="283">
        <v>10</v>
      </c>
      <c r="G918" s="283">
        <v>10</v>
      </c>
    </row>
    <row r="919" spans="1:7" ht="36" x14ac:dyDescent="0.2">
      <c r="A919" s="58" t="s">
        <v>538</v>
      </c>
      <c r="B919" s="251" t="s">
        <v>126</v>
      </c>
      <c r="C919" s="8" t="s">
        <v>158</v>
      </c>
      <c r="D919" s="8" t="s">
        <v>539</v>
      </c>
      <c r="E919" s="251"/>
      <c r="F919" s="283">
        <v>10</v>
      </c>
      <c r="G919" s="283">
        <v>10</v>
      </c>
    </row>
    <row r="920" spans="1:7" ht="12" x14ac:dyDescent="0.2">
      <c r="A920" s="1" t="s">
        <v>376</v>
      </c>
      <c r="B920" s="251" t="s">
        <v>126</v>
      </c>
      <c r="C920" s="8" t="s">
        <v>158</v>
      </c>
      <c r="D920" s="8" t="s">
        <v>539</v>
      </c>
      <c r="E920" s="251" t="s">
        <v>96</v>
      </c>
      <c r="F920" s="283">
        <v>10</v>
      </c>
      <c r="G920" s="283">
        <v>10</v>
      </c>
    </row>
    <row r="921" spans="1:7" ht="22.5" x14ac:dyDescent="0.2">
      <c r="A921" s="1" t="s">
        <v>97</v>
      </c>
      <c r="B921" s="251" t="s">
        <v>126</v>
      </c>
      <c r="C921" s="8" t="s">
        <v>158</v>
      </c>
      <c r="D921" s="8" t="s">
        <v>539</v>
      </c>
      <c r="E921" s="251" t="s">
        <v>98</v>
      </c>
      <c r="F921" s="283">
        <v>10</v>
      </c>
      <c r="G921" s="283">
        <v>10</v>
      </c>
    </row>
    <row r="922" spans="1:7" ht="12" x14ac:dyDescent="0.2">
      <c r="A922" s="11" t="s">
        <v>393</v>
      </c>
      <c r="B922" s="251" t="s">
        <v>126</v>
      </c>
      <c r="C922" s="8" t="s">
        <v>158</v>
      </c>
      <c r="D922" s="8" t="s">
        <v>539</v>
      </c>
      <c r="E922" s="251" t="s">
        <v>100</v>
      </c>
      <c r="F922" s="283">
        <v>10</v>
      </c>
      <c r="G922" s="283">
        <v>10</v>
      </c>
    </row>
    <row r="923" spans="1:7" ht="12" x14ac:dyDescent="0.2">
      <c r="A923" s="3" t="s">
        <v>320</v>
      </c>
      <c r="B923" s="255" t="s">
        <v>321</v>
      </c>
      <c r="C923" s="247" t="s">
        <v>122</v>
      </c>
      <c r="D923" s="247" t="s">
        <v>123</v>
      </c>
      <c r="E923" s="255" t="s">
        <v>124</v>
      </c>
      <c r="F923" s="287">
        <v>400</v>
      </c>
      <c r="G923" s="287">
        <v>400</v>
      </c>
    </row>
    <row r="924" spans="1:7" ht="12" x14ac:dyDescent="0.2">
      <c r="A924" s="3" t="s">
        <v>322</v>
      </c>
      <c r="B924" s="255" t="s">
        <v>321</v>
      </c>
      <c r="C924" s="247" t="s">
        <v>214</v>
      </c>
      <c r="D924" s="247" t="s">
        <v>123</v>
      </c>
      <c r="E924" s="255" t="s">
        <v>124</v>
      </c>
      <c r="F924" s="287">
        <v>400</v>
      </c>
      <c r="G924" s="287">
        <v>400</v>
      </c>
    </row>
    <row r="925" spans="1:7" ht="31.5" x14ac:dyDescent="0.2">
      <c r="A925" s="3" t="s">
        <v>572</v>
      </c>
      <c r="B925" s="255" t="s">
        <v>321</v>
      </c>
      <c r="C925" s="247" t="s">
        <v>214</v>
      </c>
      <c r="D925" s="247" t="s">
        <v>323</v>
      </c>
      <c r="E925" s="255"/>
      <c r="F925" s="287">
        <v>400</v>
      </c>
      <c r="G925" s="287">
        <v>400</v>
      </c>
    </row>
    <row r="926" spans="1:7" ht="22.5" x14ac:dyDescent="0.2">
      <c r="A926" s="53" t="s">
        <v>324</v>
      </c>
      <c r="B926" s="280" t="s">
        <v>321</v>
      </c>
      <c r="C926" s="281" t="s">
        <v>214</v>
      </c>
      <c r="D926" s="281" t="s">
        <v>325</v>
      </c>
      <c r="E926" s="280"/>
      <c r="F926" s="290">
        <v>400</v>
      </c>
      <c r="G926" s="290">
        <v>400</v>
      </c>
    </row>
    <row r="927" spans="1:7" ht="33.75" x14ac:dyDescent="0.2">
      <c r="A927" s="1" t="s">
        <v>87</v>
      </c>
      <c r="B927" s="280" t="s">
        <v>321</v>
      </c>
      <c r="C927" s="281" t="s">
        <v>214</v>
      </c>
      <c r="D927" s="281" t="s">
        <v>325</v>
      </c>
      <c r="E927" s="280">
        <v>100</v>
      </c>
      <c r="F927" s="290">
        <v>0</v>
      </c>
      <c r="G927" s="290">
        <v>0</v>
      </c>
    </row>
    <row r="928" spans="1:7" ht="12" x14ac:dyDescent="0.2">
      <c r="A928" s="1" t="s">
        <v>89</v>
      </c>
      <c r="B928" s="280" t="s">
        <v>321</v>
      </c>
      <c r="C928" s="281" t="s">
        <v>214</v>
      </c>
      <c r="D928" s="281" t="s">
        <v>325</v>
      </c>
      <c r="E928" s="280">
        <v>110</v>
      </c>
      <c r="F928" s="290">
        <v>0</v>
      </c>
      <c r="G928" s="290">
        <v>0</v>
      </c>
    </row>
    <row r="929" spans="1:7" ht="12" x14ac:dyDescent="0.2">
      <c r="A929" s="1" t="s">
        <v>371</v>
      </c>
      <c r="B929" s="280" t="s">
        <v>321</v>
      </c>
      <c r="C929" s="281" t="s">
        <v>214</v>
      </c>
      <c r="D929" s="281" t="s">
        <v>325</v>
      </c>
      <c r="E929" s="280">
        <v>112</v>
      </c>
      <c r="F929" s="290">
        <v>0</v>
      </c>
      <c r="G929" s="290">
        <v>0</v>
      </c>
    </row>
    <row r="930" spans="1:7" ht="12" x14ac:dyDescent="0.2">
      <c r="A930" s="1" t="s">
        <v>376</v>
      </c>
      <c r="B930" s="251" t="s">
        <v>321</v>
      </c>
      <c r="C930" s="8" t="s">
        <v>214</v>
      </c>
      <c r="D930" s="8" t="s">
        <v>325</v>
      </c>
      <c r="E930" s="251">
        <v>200</v>
      </c>
      <c r="F930" s="284">
        <v>400</v>
      </c>
      <c r="G930" s="284">
        <v>400</v>
      </c>
    </row>
    <row r="931" spans="1:7" ht="22.5" x14ac:dyDescent="0.2">
      <c r="A931" s="1" t="s">
        <v>97</v>
      </c>
      <c r="B931" s="251" t="s">
        <v>321</v>
      </c>
      <c r="C931" s="8" t="s">
        <v>214</v>
      </c>
      <c r="D931" s="8" t="s">
        <v>325</v>
      </c>
      <c r="E931" s="251">
        <v>240</v>
      </c>
      <c r="F931" s="284">
        <v>400</v>
      </c>
      <c r="G931" s="284">
        <v>400</v>
      </c>
    </row>
    <row r="932" spans="1:7" ht="12" x14ac:dyDescent="0.2">
      <c r="A932" s="11" t="s">
        <v>393</v>
      </c>
      <c r="B932" s="251" t="s">
        <v>321</v>
      </c>
      <c r="C932" s="8" t="s">
        <v>214</v>
      </c>
      <c r="D932" s="8" t="s">
        <v>325</v>
      </c>
      <c r="E932" s="251">
        <v>244</v>
      </c>
      <c r="F932" s="284">
        <v>400</v>
      </c>
      <c r="G932" s="284">
        <v>400</v>
      </c>
    </row>
    <row r="933" spans="1:7" ht="12" x14ac:dyDescent="0.2">
      <c r="A933" s="3" t="s">
        <v>326</v>
      </c>
      <c r="B933" s="255">
        <v>12</v>
      </c>
      <c r="C933" s="247"/>
      <c r="D933" s="247"/>
      <c r="E933" s="255"/>
      <c r="F933" s="287">
        <v>60</v>
      </c>
      <c r="G933" s="287">
        <v>60</v>
      </c>
    </row>
    <row r="934" spans="1:7" ht="12" x14ac:dyDescent="0.2">
      <c r="A934" s="3" t="s">
        <v>327</v>
      </c>
      <c r="B934" s="255">
        <v>12</v>
      </c>
      <c r="C934" s="247" t="s">
        <v>189</v>
      </c>
      <c r="D934" s="247"/>
      <c r="E934" s="255"/>
      <c r="F934" s="287">
        <v>60</v>
      </c>
      <c r="G934" s="287">
        <v>60</v>
      </c>
    </row>
    <row r="935" spans="1:7" ht="22.5" x14ac:dyDescent="0.2">
      <c r="A935" s="1" t="s">
        <v>808</v>
      </c>
      <c r="B935" s="280">
        <v>12</v>
      </c>
      <c r="C935" s="281" t="s">
        <v>189</v>
      </c>
      <c r="D935" s="281" t="s">
        <v>807</v>
      </c>
      <c r="E935" s="280"/>
      <c r="F935" s="290">
        <v>60</v>
      </c>
      <c r="G935" s="290">
        <v>60</v>
      </c>
    </row>
    <row r="936" spans="1:7" ht="12" x14ac:dyDescent="0.2">
      <c r="A936" s="1" t="s">
        <v>806</v>
      </c>
      <c r="B936" s="255">
        <v>12</v>
      </c>
      <c r="C936" s="247" t="s">
        <v>189</v>
      </c>
      <c r="D936" s="281" t="s">
        <v>805</v>
      </c>
      <c r="E936" s="255"/>
      <c r="F936" s="287">
        <v>60</v>
      </c>
      <c r="G936" s="287">
        <v>60</v>
      </c>
    </row>
    <row r="937" spans="1:7" ht="12" x14ac:dyDescent="0.2">
      <c r="A937" s="1" t="s">
        <v>376</v>
      </c>
      <c r="B937" s="251">
        <v>12</v>
      </c>
      <c r="C937" s="8" t="s">
        <v>189</v>
      </c>
      <c r="D937" s="281" t="s">
        <v>805</v>
      </c>
      <c r="E937" s="251">
        <v>200</v>
      </c>
      <c r="F937" s="284">
        <v>60</v>
      </c>
      <c r="G937" s="284">
        <v>60</v>
      </c>
    </row>
    <row r="938" spans="1:7" ht="22.5" x14ac:dyDescent="0.2">
      <c r="A938" s="1" t="s">
        <v>97</v>
      </c>
      <c r="B938" s="251">
        <v>12</v>
      </c>
      <c r="C938" s="8" t="s">
        <v>189</v>
      </c>
      <c r="D938" s="281" t="s">
        <v>805</v>
      </c>
      <c r="E938" s="251">
        <v>240</v>
      </c>
      <c r="F938" s="284">
        <v>60</v>
      </c>
      <c r="G938" s="284">
        <v>60</v>
      </c>
    </row>
    <row r="939" spans="1:7" ht="22.5" x14ac:dyDescent="0.2">
      <c r="A939" s="11" t="s">
        <v>111</v>
      </c>
      <c r="B939" s="251">
        <v>12</v>
      </c>
      <c r="C939" s="8" t="s">
        <v>189</v>
      </c>
      <c r="D939" s="8" t="s">
        <v>805</v>
      </c>
      <c r="E939" s="251">
        <v>242</v>
      </c>
      <c r="F939" s="283">
        <v>3</v>
      </c>
      <c r="G939" s="283">
        <v>3</v>
      </c>
    </row>
    <row r="940" spans="1:7" ht="12" x14ac:dyDescent="0.2">
      <c r="A940" s="11" t="s">
        <v>393</v>
      </c>
      <c r="B940" s="251">
        <v>12</v>
      </c>
      <c r="C940" s="8" t="s">
        <v>189</v>
      </c>
      <c r="D940" s="281" t="s">
        <v>805</v>
      </c>
      <c r="E940" s="251">
        <v>244</v>
      </c>
      <c r="F940" s="283">
        <v>57</v>
      </c>
      <c r="G940" s="283">
        <v>57</v>
      </c>
    </row>
    <row r="941" spans="1:7" ht="21" x14ac:dyDescent="0.2">
      <c r="A941" s="38" t="s">
        <v>253</v>
      </c>
      <c r="B941" s="255" t="s">
        <v>254</v>
      </c>
      <c r="C941" s="247" t="s">
        <v>122</v>
      </c>
      <c r="D941" s="247" t="s">
        <v>123</v>
      </c>
      <c r="E941" s="255" t="s">
        <v>124</v>
      </c>
      <c r="F941" s="278">
        <v>27513.179800000002</v>
      </c>
      <c r="G941" s="278">
        <v>27513.179800000002</v>
      </c>
    </row>
    <row r="942" spans="1:7" ht="21" x14ac:dyDescent="0.2">
      <c r="A942" s="3" t="s">
        <v>255</v>
      </c>
      <c r="B942" s="255" t="s">
        <v>254</v>
      </c>
      <c r="C942" s="247" t="s">
        <v>74</v>
      </c>
      <c r="D942" s="247" t="s">
        <v>123</v>
      </c>
      <c r="E942" s="255" t="s">
        <v>124</v>
      </c>
      <c r="F942" s="278">
        <v>25313.9</v>
      </c>
      <c r="G942" s="278">
        <v>25313.9</v>
      </c>
    </row>
    <row r="943" spans="1:7" ht="12" x14ac:dyDescent="0.2">
      <c r="A943" s="1" t="s">
        <v>256</v>
      </c>
      <c r="B943" s="251" t="s">
        <v>254</v>
      </c>
      <c r="C943" s="8" t="s">
        <v>74</v>
      </c>
      <c r="D943" s="8" t="s">
        <v>257</v>
      </c>
      <c r="E943" s="251" t="s">
        <v>124</v>
      </c>
      <c r="F943" s="283">
        <v>25313.9</v>
      </c>
      <c r="G943" s="283">
        <v>25313.9</v>
      </c>
    </row>
    <row r="944" spans="1:7" ht="22.5" x14ac:dyDescent="0.2">
      <c r="A944" s="1" t="s">
        <v>258</v>
      </c>
      <c r="B944" s="251" t="s">
        <v>254</v>
      </c>
      <c r="C944" s="8" t="s">
        <v>74</v>
      </c>
      <c r="D944" s="8" t="s">
        <v>259</v>
      </c>
      <c r="E944" s="251" t="s">
        <v>124</v>
      </c>
      <c r="F944" s="283">
        <v>25313.9</v>
      </c>
      <c r="G944" s="283">
        <v>25313.9</v>
      </c>
    </row>
    <row r="945" spans="1:7" ht="12" x14ac:dyDescent="0.2">
      <c r="A945" s="1" t="s">
        <v>246</v>
      </c>
      <c r="B945" s="251" t="s">
        <v>254</v>
      </c>
      <c r="C945" s="8" t="s">
        <v>74</v>
      </c>
      <c r="D945" s="8" t="s">
        <v>259</v>
      </c>
      <c r="E945" s="251" t="s">
        <v>251</v>
      </c>
      <c r="F945" s="283">
        <v>25313.9</v>
      </c>
      <c r="G945" s="283">
        <v>25313.9</v>
      </c>
    </row>
    <row r="946" spans="1:7" ht="12" x14ac:dyDescent="0.2">
      <c r="A946" s="1" t="s">
        <v>260</v>
      </c>
      <c r="B946" s="251" t="s">
        <v>254</v>
      </c>
      <c r="C946" s="8" t="s">
        <v>74</v>
      </c>
      <c r="D946" s="8" t="s">
        <v>259</v>
      </c>
      <c r="E946" s="251" t="s">
        <v>261</v>
      </c>
      <c r="F946" s="283">
        <v>25313.9</v>
      </c>
      <c r="G946" s="283">
        <v>25313.9</v>
      </c>
    </row>
    <row r="947" spans="1:7" ht="12" x14ac:dyDescent="0.2">
      <c r="A947" s="11" t="s">
        <v>262</v>
      </c>
      <c r="B947" s="251" t="s">
        <v>254</v>
      </c>
      <c r="C947" s="8" t="s">
        <v>74</v>
      </c>
      <c r="D947" s="8" t="s">
        <v>259</v>
      </c>
      <c r="E947" s="251" t="s">
        <v>263</v>
      </c>
      <c r="F947" s="283">
        <v>25313.9</v>
      </c>
      <c r="G947" s="283">
        <v>25313.9</v>
      </c>
    </row>
    <row r="948" spans="1:7" ht="12" x14ac:dyDescent="0.2">
      <c r="A948" s="3" t="s">
        <v>264</v>
      </c>
      <c r="B948" s="255" t="s">
        <v>254</v>
      </c>
      <c r="C948" s="247" t="s">
        <v>189</v>
      </c>
      <c r="D948" s="247"/>
      <c r="E948" s="255"/>
      <c r="F948" s="278">
        <v>1382.8797999999999</v>
      </c>
      <c r="G948" s="278">
        <v>1382.8797999999999</v>
      </c>
    </row>
    <row r="949" spans="1:7" ht="12" x14ac:dyDescent="0.2">
      <c r="A949" s="1" t="s">
        <v>246</v>
      </c>
      <c r="B949" s="251" t="s">
        <v>254</v>
      </c>
      <c r="C949" s="8" t="s">
        <v>189</v>
      </c>
      <c r="D949" s="8" t="s">
        <v>257</v>
      </c>
      <c r="E949" s="251" t="s">
        <v>251</v>
      </c>
      <c r="F949" s="283">
        <v>1382.8797999999999</v>
      </c>
      <c r="G949" s="283">
        <v>1382.8797999999999</v>
      </c>
    </row>
    <row r="950" spans="1:7" ht="12" x14ac:dyDescent="0.2">
      <c r="A950" s="1" t="s">
        <v>260</v>
      </c>
      <c r="B950" s="251" t="s">
        <v>254</v>
      </c>
      <c r="C950" s="8" t="s">
        <v>189</v>
      </c>
      <c r="D950" s="8" t="s">
        <v>265</v>
      </c>
      <c r="E950" s="251" t="s">
        <v>261</v>
      </c>
      <c r="F950" s="283">
        <v>1382.8797999999999</v>
      </c>
      <c r="G950" s="283">
        <v>1382.8797999999999</v>
      </c>
    </row>
    <row r="951" spans="1:7" ht="12" x14ac:dyDescent="0.2">
      <c r="A951" s="11" t="s">
        <v>264</v>
      </c>
      <c r="B951" s="251" t="s">
        <v>254</v>
      </c>
      <c r="C951" s="8" t="s">
        <v>189</v>
      </c>
      <c r="D951" s="8" t="s">
        <v>265</v>
      </c>
      <c r="E951" s="251">
        <v>512</v>
      </c>
      <c r="F951" s="283">
        <v>1382.8797999999999</v>
      </c>
      <c r="G951" s="283">
        <v>1382.8797999999999</v>
      </c>
    </row>
    <row r="952" spans="1:7" ht="12" x14ac:dyDescent="0.2">
      <c r="A952" s="3" t="s">
        <v>266</v>
      </c>
      <c r="B952" s="255">
        <v>14</v>
      </c>
      <c r="C952" s="247" t="s">
        <v>128</v>
      </c>
      <c r="D952" s="247"/>
      <c r="E952" s="255"/>
      <c r="F952" s="278">
        <v>816.4</v>
      </c>
      <c r="G952" s="278">
        <v>816.4</v>
      </c>
    </row>
    <row r="953" spans="1:7" ht="12" x14ac:dyDescent="0.2">
      <c r="A953" s="1" t="s">
        <v>246</v>
      </c>
      <c r="B953" s="251" t="s">
        <v>254</v>
      </c>
      <c r="C953" s="8" t="s">
        <v>128</v>
      </c>
      <c r="D953" s="8" t="s">
        <v>257</v>
      </c>
      <c r="E953" s="251" t="s">
        <v>124</v>
      </c>
      <c r="F953" s="283">
        <v>66.497</v>
      </c>
      <c r="G953" s="283">
        <v>66.497</v>
      </c>
    </row>
    <row r="954" spans="1:7" ht="33.75" hidden="1" x14ac:dyDescent="0.2">
      <c r="A954" s="5" t="s">
        <v>673</v>
      </c>
      <c r="B954" s="251" t="s">
        <v>254</v>
      </c>
      <c r="C954" s="8" t="s">
        <v>128</v>
      </c>
      <c r="D954" s="8" t="s">
        <v>672</v>
      </c>
      <c r="E954" s="251" t="s">
        <v>124</v>
      </c>
      <c r="F954" s="283">
        <v>0</v>
      </c>
      <c r="G954" s="283">
        <v>0</v>
      </c>
    </row>
    <row r="955" spans="1:7" ht="12" hidden="1" x14ac:dyDescent="0.2">
      <c r="A955" s="1" t="s">
        <v>246</v>
      </c>
      <c r="B955" s="251" t="s">
        <v>254</v>
      </c>
      <c r="C955" s="8" t="s">
        <v>128</v>
      </c>
      <c r="D955" s="8" t="s">
        <v>672</v>
      </c>
      <c r="E955" s="251">
        <v>500</v>
      </c>
      <c r="F955" s="283">
        <v>0</v>
      </c>
      <c r="G955" s="283">
        <v>0</v>
      </c>
    </row>
    <row r="956" spans="1:7" ht="12" hidden="1" x14ac:dyDescent="0.2">
      <c r="A956" s="11" t="s">
        <v>59</v>
      </c>
      <c r="B956" s="251" t="s">
        <v>254</v>
      </c>
      <c r="C956" s="8" t="s">
        <v>128</v>
      </c>
      <c r="D956" s="8" t="s">
        <v>672</v>
      </c>
      <c r="E956" s="251">
        <v>540</v>
      </c>
      <c r="F956" s="283">
        <v>0</v>
      </c>
      <c r="G956" s="283">
        <v>0</v>
      </c>
    </row>
    <row r="957" spans="1:7" ht="22.5" hidden="1" x14ac:dyDescent="0.2">
      <c r="A957" s="1" t="s">
        <v>786</v>
      </c>
      <c r="B957" s="251" t="s">
        <v>254</v>
      </c>
      <c r="C957" s="251" t="s">
        <v>128</v>
      </c>
      <c r="D957" s="8" t="s">
        <v>574</v>
      </c>
      <c r="E957" s="251" t="s">
        <v>124</v>
      </c>
      <c r="F957" s="283">
        <v>0</v>
      </c>
      <c r="G957" s="283">
        <v>0</v>
      </c>
    </row>
    <row r="958" spans="1:7" ht="12" hidden="1" x14ac:dyDescent="0.2">
      <c r="A958" s="1" t="s">
        <v>246</v>
      </c>
      <c r="B958" s="251" t="s">
        <v>254</v>
      </c>
      <c r="C958" s="251" t="s">
        <v>128</v>
      </c>
      <c r="D958" s="8" t="s">
        <v>574</v>
      </c>
      <c r="E958" s="251" t="s">
        <v>251</v>
      </c>
      <c r="F958" s="283">
        <v>0</v>
      </c>
      <c r="G958" s="283">
        <v>0</v>
      </c>
    </row>
    <row r="959" spans="1:7" ht="12" hidden="1" x14ac:dyDescent="0.2">
      <c r="A959" s="11" t="s">
        <v>59</v>
      </c>
      <c r="B959" s="251" t="s">
        <v>254</v>
      </c>
      <c r="C959" s="251" t="s">
        <v>128</v>
      </c>
      <c r="D959" s="8" t="s">
        <v>574</v>
      </c>
      <c r="E959" s="251">
        <v>540</v>
      </c>
      <c r="F959" s="283">
        <v>0</v>
      </c>
      <c r="G959" s="283">
        <v>0</v>
      </c>
    </row>
    <row r="960" spans="1:7" ht="22.5" hidden="1" x14ac:dyDescent="0.2">
      <c r="A960" s="5" t="s">
        <v>611</v>
      </c>
      <c r="B960" s="251" t="s">
        <v>254</v>
      </c>
      <c r="C960" s="251" t="s">
        <v>128</v>
      </c>
      <c r="D960" s="8" t="s">
        <v>612</v>
      </c>
      <c r="E960" s="270" t="s">
        <v>124</v>
      </c>
      <c r="F960" s="283">
        <v>0</v>
      </c>
      <c r="G960" s="283">
        <v>0</v>
      </c>
    </row>
    <row r="961" spans="1:7" ht="12" hidden="1" x14ac:dyDescent="0.2">
      <c r="A961" s="1" t="s">
        <v>246</v>
      </c>
      <c r="B961" s="251" t="s">
        <v>254</v>
      </c>
      <c r="C961" s="251" t="s">
        <v>128</v>
      </c>
      <c r="D961" s="8" t="s">
        <v>612</v>
      </c>
      <c r="E961" s="251">
        <v>500</v>
      </c>
      <c r="F961" s="283">
        <v>0</v>
      </c>
      <c r="G961" s="283">
        <v>0</v>
      </c>
    </row>
    <row r="962" spans="1:7" ht="12" hidden="1" x14ac:dyDescent="0.2">
      <c r="A962" s="11" t="s">
        <v>59</v>
      </c>
      <c r="B962" s="251" t="s">
        <v>254</v>
      </c>
      <c r="C962" s="251" t="s">
        <v>128</v>
      </c>
      <c r="D962" s="8" t="s">
        <v>612</v>
      </c>
      <c r="E962" s="270">
        <v>540</v>
      </c>
      <c r="F962" s="283">
        <v>0</v>
      </c>
      <c r="G962" s="283">
        <v>0</v>
      </c>
    </row>
    <row r="963" spans="1:7" ht="33.75" x14ac:dyDescent="0.2">
      <c r="A963" s="1" t="s">
        <v>267</v>
      </c>
      <c r="B963" s="251" t="s">
        <v>254</v>
      </c>
      <c r="C963" s="251" t="s">
        <v>128</v>
      </c>
      <c r="D963" s="8" t="s">
        <v>268</v>
      </c>
      <c r="E963" s="251" t="s">
        <v>124</v>
      </c>
      <c r="F963" s="283">
        <v>66.497</v>
      </c>
      <c r="G963" s="283">
        <v>66.497</v>
      </c>
    </row>
    <row r="964" spans="1:7" ht="22.5" x14ac:dyDescent="0.2">
      <c r="A964" s="5" t="s">
        <v>50</v>
      </c>
      <c r="B964" s="251" t="s">
        <v>254</v>
      </c>
      <c r="C964" s="251" t="s">
        <v>128</v>
      </c>
      <c r="D964" s="8" t="s">
        <v>268</v>
      </c>
      <c r="E964" s="251" t="s">
        <v>124</v>
      </c>
      <c r="F964" s="283">
        <v>66.497</v>
      </c>
      <c r="G964" s="283">
        <v>66.497</v>
      </c>
    </row>
    <row r="965" spans="1:7" ht="12" x14ac:dyDescent="0.2">
      <c r="A965" s="1" t="s">
        <v>246</v>
      </c>
      <c r="B965" s="251" t="s">
        <v>254</v>
      </c>
      <c r="C965" s="251" t="s">
        <v>128</v>
      </c>
      <c r="D965" s="8" t="s">
        <v>268</v>
      </c>
      <c r="E965" s="251" t="s">
        <v>251</v>
      </c>
      <c r="F965" s="283">
        <v>66.497</v>
      </c>
      <c r="G965" s="283">
        <v>66.497</v>
      </c>
    </row>
    <row r="966" spans="1:7" ht="12" x14ac:dyDescent="0.2">
      <c r="A966" s="11" t="s">
        <v>59</v>
      </c>
      <c r="B966" s="251" t="s">
        <v>254</v>
      </c>
      <c r="C966" s="251" t="s">
        <v>128</v>
      </c>
      <c r="D966" s="8" t="s">
        <v>268</v>
      </c>
      <c r="E966" s="251">
        <v>540</v>
      </c>
      <c r="F966" s="283">
        <v>66.497</v>
      </c>
      <c r="G966" s="283">
        <v>66.497</v>
      </c>
    </row>
    <row r="967" spans="1:7" ht="56.25" x14ac:dyDescent="0.2">
      <c r="A967" s="1" t="s">
        <v>573</v>
      </c>
      <c r="B967" s="251" t="s">
        <v>254</v>
      </c>
      <c r="C967" s="251" t="s">
        <v>128</v>
      </c>
      <c r="D967" s="8" t="s">
        <v>574</v>
      </c>
      <c r="E967" s="251" t="s">
        <v>124</v>
      </c>
      <c r="F967" s="283">
        <v>749.90300000000002</v>
      </c>
      <c r="G967" s="283">
        <v>749.90300000000002</v>
      </c>
    </row>
    <row r="968" spans="1:7" ht="12" x14ac:dyDescent="0.2">
      <c r="A968" s="1" t="s">
        <v>246</v>
      </c>
      <c r="B968" s="251" t="s">
        <v>254</v>
      </c>
      <c r="C968" s="251" t="s">
        <v>128</v>
      </c>
      <c r="D968" s="8" t="s">
        <v>574</v>
      </c>
      <c r="E968" s="251" t="s">
        <v>251</v>
      </c>
      <c r="F968" s="283">
        <v>749.90300000000002</v>
      </c>
      <c r="G968" s="283">
        <v>749.90300000000002</v>
      </c>
    </row>
    <row r="969" spans="1:7" ht="12" x14ac:dyDescent="0.2">
      <c r="A969" s="11" t="s">
        <v>59</v>
      </c>
      <c r="B969" s="251" t="s">
        <v>254</v>
      </c>
      <c r="C969" s="251" t="s">
        <v>128</v>
      </c>
      <c r="D969" s="8" t="s">
        <v>574</v>
      </c>
      <c r="E969" s="251">
        <v>540</v>
      </c>
      <c r="F969" s="283">
        <v>749.90300000000002</v>
      </c>
      <c r="G969" s="283">
        <v>749.90300000000002</v>
      </c>
    </row>
    <row r="970" spans="1:7" x14ac:dyDescent="0.2">
      <c r="A970" s="390" t="s">
        <v>974</v>
      </c>
      <c r="B970" s="390"/>
      <c r="C970" s="390"/>
      <c r="D970" s="390"/>
      <c r="E970" s="390"/>
      <c r="F970" s="317">
        <v>3166.95</v>
      </c>
      <c r="G970" s="317">
        <v>7274.5</v>
      </c>
    </row>
  </sheetData>
  <autoFilter ref="A11:E888"/>
  <mergeCells count="2">
    <mergeCell ref="A9:F9"/>
    <mergeCell ref="A970:E970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2"/>
  <sheetViews>
    <sheetView view="pageBreakPreview" zoomScale="82" zoomScaleNormal="82" zoomScaleSheetLayoutView="82" workbookViewId="0">
      <selection activeCell="G17" sqref="G17"/>
    </sheetView>
  </sheetViews>
  <sheetFormatPr defaultRowHeight="12.75" x14ac:dyDescent="0.2"/>
  <cols>
    <col min="1" max="1" width="58.5703125" style="84" customWidth="1"/>
    <col min="2" max="2" width="8.7109375" style="178" bestFit="1" customWidth="1"/>
    <col min="3" max="3" width="7.42578125" style="179" customWidth="1"/>
    <col min="4" max="4" width="7.7109375" style="178" customWidth="1"/>
    <col min="5" max="5" width="12.5703125" style="178" customWidth="1"/>
    <col min="6" max="6" width="7.5703125" style="179" customWidth="1"/>
    <col min="7" max="7" width="14.42578125" style="186" customWidth="1"/>
    <col min="8" max="8" width="14.7109375" style="186" customWidth="1"/>
    <col min="9" max="9" width="13.7109375" style="177" customWidth="1"/>
    <col min="10" max="10" width="13.42578125" style="177" bestFit="1" customWidth="1"/>
    <col min="11" max="11" width="12.140625" style="177" bestFit="1" customWidth="1"/>
    <col min="12" max="12" width="13.42578125" style="177" customWidth="1"/>
    <col min="13" max="214" width="9.140625" style="177"/>
    <col min="215" max="215" width="57.140625" style="177" customWidth="1"/>
    <col min="216" max="216" width="4.7109375" style="177" customWidth="1"/>
    <col min="217" max="217" width="5.28515625" style="177" customWidth="1"/>
    <col min="218" max="218" width="3.7109375" style="177" customWidth="1"/>
    <col min="219" max="219" width="13.5703125" style="177" customWidth="1"/>
    <col min="220" max="220" width="7.42578125" style="177" bestFit="1" customWidth="1"/>
    <col min="221" max="221" width="10.28515625" style="177" bestFit="1" customWidth="1"/>
    <col min="222" max="222" width="8.28515625" style="177" customWidth="1"/>
    <col min="223" max="223" width="9.42578125" style="177" bestFit="1" customWidth="1"/>
    <col min="224" max="470" width="9.140625" style="177"/>
    <col min="471" max="471" width="57.140625" style="177" customWidth="1"/>
    <col min="472" max="472" width="4.7109375" style="177" customWidth="1"/>
    <col min="473" max="473" width="5.28515625" style="177" customWidth="1"/>
    <col min="474" max="474" width="3.7109375" style="177" customWidth="1"/>
    <col min="475" max="475" width="13.5703125" style="177" customWidth="1"/>
    <col min="476" max="476" width="7.42578125" style="177" bestFit="1" customWidth="1"/>
    <col min="477" max="477" width="10.28515625" style="177" bestFit="1" customWidth="1"/>
    <col min="478" max="478" width="8.28515625" style="177" customWidth="1"/>
    <col min="479" max="479" width="9.42578125" style="177" bestFit="1" customWidth="1"/>
    <col min="480" max="726" width="9.140625" style="177"/>
    <col min="727" max="727" width="57.140625" style="177" customWidth="1"/>
    <col min="728" max="728" width="4.7109375" style="177" customWidth="1"/>
    <col min="729" max="729" width="5.28515625" style="177" customWidth="1"/>
    <col min="730" max="730" width="3.7109375" style="177" customWidth="1"/>
    <col min="731" max="731" width="13.5703125" style="177" customWidth="1"/>
    <col min="732" max="732" width="7.42578125" style="177" bestFit="1" customWidth="1"/>
    <col min="733" max="733" width="10.28515625" style="177" bestFit="1" customWidth="1"/>
    <col min="734" max="734" width="8.28515625" style="177" customWidth="1"/>
    <col min="735" max="735" width="9.42578125" style="177" bestFit="1" customWidth="1"/>
    <col min="736" max="982" width="9.140625" style="177"/>
    <col min="983" max="983" width="57.140625" style="177" customWidth="1"/>
    <col min="984" max="984" width="4.7109375" style="177" customWidth="1"/>
    <col min="985" max="985" width="5.28515625" style="177" customWidth="1"/>
    <col min="986" max="986" width="3.7109375" style="177" customWidth="1"/>
    <col min="987" max="987" width="13.5703125" style="177" customWidth="1"/>
    <col min="988" max="988" width="7.42578125" style="177" bestFit="1" customWidth="1"/>
    <col min="989" max="989" width="10.28515625" style="177" bestFit="1" customWidth="1"/>
    <col min="990" max="990" width="8.28515625" style="177" customWidth="1"/>
    <col min="991" max="991" width="9.42578125" style="177" bestFit="1" customWidth="1"/>
    <col min="992" max="1238" width="9.140625" style="177"/>
    <col min="1239" max="1239" width="57.140625" style="177" customWidth="1"/>
    <col min="1240" max="1240" width="4.7109375" style="177" customWidth="1"/>
    <col min="1241" max="1241" width="5.28515625" style="177" customWidth="1"/>
    <col min="1242" max="1242" width="3.7109375" style="177" customWidth="1"/>
    <col min="1243" max="1243" width="13.5703125" style="177" customWidth="1"/>
    <col min="1244" max="1244" width="7.42578125" style="177" bestFit="1" customWidth="1"/>
    <col min="1245" max="1245" width="10.28515625" style="177" bestFit="1" customWidth="1"/>
    <col min="1246" max="1246" width="8.28515625" style="177" customWidth="1"/>
    <col min="1247" max="1247" width="9.42578125" style="177" bestFit="1" customWidth="1"/>
    <col min="1248" max="1494" width="9.140625" style="177"/>
    <col min="1495" max="1495" width="57.140625" style="177" customWidth="1"/>
    <col min="1496" max="1496" width="4.7109375" style="177" customWidth="1"/>
    <col min="1497" max="1497" width="5.28515625" style="177" customWidth="1"/>
    <col min="1498" max="1498" width="3.7109375" style="177" customWidth="1"/>
    <col min="1499" max="1499" width="13.5703125" style="177" customWidth="1"/>
    <col min="1500" max="1500" width="7.42578125" style="177" bestFit="1" customWidth="1"/>
    <col min="1501" max="1501" width="10.28515625" style="177" bestFit="1" customWidth="1"/>
    <col min="1502" max="1502" width="8.28515625" style="177" customWidth="1"/>
    <col min="1503" max="1503" width="9.42578125" style="177" bestFit="1" customWidth="1"/>
    <col min="1504" max="1750" width="9.140625" style="177"/>
    <col min="1751" max="1751" width="57.140625" style="177" customWidth="1"/>
    <col min="1752" max="1752" width="4.7109375" style="177" customWidth="1"/>
    <col min="1753" max="1753" width="5.28515625" style="177" customWidth="1"/>
    <col min="1754" max="1754" width="3.7109375" style="177" customWidth="1"/>
    <col min="1755" max="1755" width="13.5703125" style="177" customWidth="1"/>
    <col min="1756" max="1756" width="7.42578125" style="177" bestFit="1" customWidth="1"/>
    <col min="1757" max="1757" width="10.28515625" style="177" bestFit="1" customWidth="1"/>
    <col min="1758" max="1758" width="8.28515625" style="177" customWidth="1"/>
    <col min="1759" max="1759" width="9.42578125" style="177" bestFit="1" customWidth="1"/>
    <col min="1760" max="2006" width="9.140625" style="177"/>
    <col min="2007" max="2007" width="57.140625" style="177" customWidth="1"/>
    <col min="2008" max="2008" width="4.7109375" style="177" customWidth="1"/>
    <col min="2009" max="2009" width="5.28515625" style="177" customWidth="1"/>
    <col min="2010" max="2010" width="3.7109375" style="177" customWidth="1"/>
    <col min="2011" max="2011" width="13.5703125" style="177" customWidth="1"/>
    <col min="2012" max="2012" width="7.42578125" style="177" bestFit="1" customWidth="1"/>
    <col min="2013" max="2013" width="10.28515625" style="177" bestFit="1" customWidth="1"/>
    <col min="2014" max="2014" width="8.28515625" style="177" customWidth="1"/>
    <col min="2015" max="2015" width="9.42578125" style="177" bestFit="1" customWidth="1"/>
    <col min="2016" max="2262" width="9.140625" style="177"/>
    <col min="2263" max="2263" width="57.140625" style="177" customWidth="1"/>
    <col min="2264" max="2264" width="4.7109375" style="177" customWidth="1"/>
    <col min="2265" max="2265" width="5.28515625" style="177" customWidth="1"/>
    <col min="2266" max="2266" width="3.7109375" style="177" customWidth="1"/>
    <col min="2267" max="2267" width="13.5703125" style="177" customWidth="1"/>
    <col min="2268" max="2268" width="7.42578125" style="177" bestFit="1" customWidth="1"/>
    <col min="2269" max="2269" width="10.28515625" style="177" bestFit="1" customWidth="1"/>
    <col min="2270" max="2270" width="8.28515625" style="177" customWidth="1"/>
    <col min="2271" max="2271" width="9.42578125" style="177" bestFit="1" customWidth="1"/>
    <col min="2272" max="2518" width="9.140625" style="177"/>
    <col min="2519" max="2519" width="57.140625" style="177" customWidth="1"/>
    <col min="2520" max="2520" width="4.7109375" style="177" customWidth="1"/>
    <col min="2521" max="2521" width="5.28515625" style="177" customWidth="1"/>
    <col min="2522" max="2522" width="3.7109375" style="177" customWidth="1"/>
    <col min="2523" max="2523" width="13.5703125" style="177" customWidth="1"/>
    <col min="2524" max="2524" width="7.42578125" style="177" bestFit="1" customWidth="1"/>
    <col min="2525" max="2525" width="10.28515625" style="177" bestFit="1" customWidth="1"/>
    <col min="2526" max="2526" width="8.28515625" style="177" customWidth="1"/>
    <col min="2527" max="2527" width="9.42578125" style="177" bestFit="1" customWidth="1"/>
    <col min="2528" max="2774" width="9.140625" style="177"/>
    <col min="2775" max="2775" width="57.140625" style="177" customWidth="1"/>
    <col min="2776" max="2776" width="4.7109375" style="177" customWidth="1"/>
    <col min="2777" max="2777" width="5.28515625" style="177" customWidth="1"/>
    <col min="2778" max="2778" width="3.7109375" style="177" customWidth="1"/>
    <col min="2779" max="2779" width="13.5703125" style="177" customWidth="1"/>
    <col min="2780" max="2780" width="7.42578125" style="177" bestFit="1" customWidth="1"/>
    <col min="2781" max="2781" width="10.28515625" style="177" bestFit="1" customWidth="1"/>
    <col min="2782" max="2782" width="8.28515625" style="177" customWidth="1"/>
    <col min="2783" max="2783" width="9.42578125" style="177" bestFit="1" customWidth="1"/>
    <col min="2784" max="3030" width="9.140625" style="177"/>
    <col min="3031" max="3031" width="57.140625" style="177" customWidth="1"/>
    <col min="3032" max="3032" width="4.7109375" style="177" customWidth="1"/>
    <col min="3033" max="3033" width="5.28515625" style="177" customWidth="1"/>
    <col min="3034" max="3034" width="3.7109375" style="177" customWidth="1"/>
    <col min="3035" max="3035" width="13.5703125" style="177" customWidth="1"/>
    <col min="3036" max="3036" width="7.42578125" style="177" bestFit="1" customWidth="1"/>
    <col min="3037" max="3037" width="10.28515625" style="177" bestFit="1" customWidth="1"/>
    <col min="3038" max="3038" width="8.28515625" style="177" customWidth="1"/>
    <col min="3039" max="3039" width="9.42578125" style="177" bestFit="1" customWidth="1"/>
    <col min="3040" max="3286" width="9.140625" style="177"/>
    <col min="3287" max="3287" width="57.140625" style="177" customWidth="1"/>
    <col min="3288" max="3288" width="4.7109375" style="177" customWidth="1"/>
    <col min="3289" max="3289" width="5.28515625" style="177" customWidth="1"/>
    <col min="3290" max="3290" width="3.7109375" style="177" customWidth="1"/>
    <col min="3291" max="3291" width="13.5703125" style="177" customWidth="1"/>
    <col min="3292" max="3292" width="7.42578125" style="177" bestFit="1" customWidth="1"/>
    <col min="3293" max="3293" width="10.28515625" style="177" bestFit="1" customWidth="1"/>
    <col min="3294" max="3294" width="8.28515625" style="177" customWidth="1"/>
    <col min="3295" max="3295" width="9.42578125" style="177" bestFit="1" customWidth="1"/>
    <col min="3296" max="3542" width="9.140625" style="177"/>
    <col min="3543" max="3543" width="57.140625" style="177" customWidth="1"/>
    <col min="3544" max="3544" width="4.7109375" style="177" customWidth="1"/>
    <col min="3545" max="3545" width="5.28515625" style="177" customWidth="1"/>
    <col min="3546" max="3546" width="3.7109375" style="177" customWidth="1"/>
    <col min="3547" max="3547" width="13.5703125" style="177" customWidth="1"/>
    <col min="3548" max="3548" width="7.42578125" style="177" bestFit="1" customWidth="1"/>
    <col min="3549" max="3549" width="10.28515625" style="177" bestFit="1" customWidth="1"/>
    <col min="3550" max="3550" width="8.28515625" style="177" customWidth="1"/>
    <col min="3551" max="3551" width="9.42578125" style="177" bestFit="1" customWidth="1"/>
    <col min="3552" max="3798" width="9.140625" style="177"/>
    <col min="3799" max="3799" width="57.140625" style="177" customWidth="1"/>
    <col min="3800" max="3800" width="4.7109375" style="177" customWidth="1"/>
    <col min="3801" max="3801" width="5.28515625" style="177" customWidth="1"/>
    <col min="3802" max="3802" width="3.7109375" style="177" customWidth="1"/>
    <col min="3803" max="3803" width="13.5703125" style="177" customWidth="1"/>
    <col min="3804" max="3804" width="7.42578125" style="177" bestFit="1" customWidth="1"/>
    <col min="3805" max="3805" width="10.28515625" style="177" bestFit="1" customWidth="1"/>
    <col min="3806" max="3806" width="8.28515625" style="177" customWidth="1"/>
    <col min="3807" max="3807" width="9.42578125" style="177" bestFit="1" customWidth="1"/>
    <col min="3808" max="4054" width="9.140625" style="177"/>
    <col min="4055" max="4055" width="57.140625" style="177" customWidth="1"/>
    <col min="4056" max="4056" width="4.7109375" style="177" customWidth="1"/>
    <col min="4057" max="4057" width="5.28515625" style="177" customWidth="1"/>
    <col min="4058" max="4058" width="3.7109375" style="177" customWidth="1"/>
    <col min="4059" max="4059" width="13.5703125" style="177" customWidth="1"/>
    <col min="4060" max="4060" width="7.42578125" style="177" bestFit="1" customWidth="1"/>
    <col min="4061" max="4061" width="10.28515625" style="177" bestFit="1" customWidth="1"/>
    <col min="4062" max="4062" width="8.28515625" style="177" customWidth="1"/>
    <col min="4063" max="4063" width="9.42578125" style="177" bestFit="1" customWidth="1"/>
    <col min="4064" max="4310" width="9.140625" style="177"/>
    <col min="4311" max="4311" width="57.140625" style="177" customWidth="1"/>
    <col min="4312" max="4312" width="4.7109375" style="177" customWidth="1"/>
    <col min="4313" max="4313" width="5.28515625" style="177" customWidth="1"/>
    <col min="4314" max="4314" width="3.7109375" style="177" customWidth="1"/>
    <col min="4315" max="4315" width="13.5703125" style="177" customWidth="1"/>
    <col min="4316" max="4316" width="7.42578125" style="177" bestFit="1" customWidth="1"/>
    <col min="4317" max="4317" width="10.28515625" style="177" bestFit="1" customWidth="1"/>
    <col min="4318" max="4318" width="8.28515625" style="177" customWidth="1"/>
    <col min="4319" max="4319" width="9.42578125" style="177" bestFit="1" customWidth="1"/>
    <col min="4320" max="4566" width="9.140625" style="177"/>
    <col min="4567" max="4567" width="57.140625" style="177" customWidth="1"/>
    <col min="4568" max="4568" width="4.7109375" style="177" customWidth="1"/>
    <col min="4569" max="4569" width="5.28515625" style="177" customWidth="1"/>
    <col min="4570" max="4570" width="3.7109375" style="177" customWidth="1"/>
    <col min="4571" max="4571" width="13.5703125" style="177" customWidth="1"/>
    <col min="4572" max="4572" width="7.42578125" style="177" bestFit="1" customWidth="1"/>
    <col min="4573" max="4573" width="10.28515625" style="177" bestFit="1" customWidth="1"/>
    <col min="4574" max="4574" width="8.28515625" style="177" customWidth="1"/>
    <col min="4575" max="4575" width="9.42578125" style="177" bestFit="1" customWidth="1"/>
    <col min="4576" max="4822" width="9.140625" style="177"/>
    <col min="4823" max="4823" width="57.140625" style="177" customWidth="1"/>
    <col min="4824" max="4824" width="4.7109375" style="177" customWidth="1"/>
    <col min="4825" max="4825" width="5.28515625" style="177" customWidth="1"/>
    <col min="4826" max="4826" width="3.7109375" style="177" customWidth="1"/>
    <col min="4827" max="4827" width="13.5703125" style="177" customWidth="1"/>
    <col min="4828" max="4828" width="7.42578125" style="177" bestFit="1" customWidth="1"/>
    <col min="4829" max="4829" width="10.28515625" style="177" bestFit="1" customWidth="1"/>
    <col min="4830" max="4830" width="8.28515625" style="177" customWidth="1"/>
    <col min="4831" max="4831" width="9.42578125" style="177" bestFit="1" customWidth="1"/>
    <col min="4832" max="5078" width="9.140625" style="177"/>
    <col min="5079" max="5079" width="57.140625" style="177" customWidth="1"/>
    <col min="5080" max="5080" width="4.7109375" style="177" customWidth="1"/>
    <col min="5081" max="5081" width="5.28515625" style="177" customWidth="1"/>
    <col min="5082" max="5082" width="3.7109375" style="177" customWidth="1"/>
    <col min="5083" max="5083" width="13.5703125" style="177" customWidth="1"/>
    <col min="5084" max="5084" width="7.42578125" style="177" bestFit="1" customWidth="1"/>
    <col min="5085" max="5085" width="10.28515625" style="177" bestFit="1" customWidth="1"/>
    <col min="5086" max="5086" width="8.28515625" style="177" customWidth="1"/>
    <col min="5087" max="5087" width="9.42578125" style="177" bestFit="1" customWidth="1"/>
    <col min="5088" max="5334" width="9.140625" style="177"/>
    <col min="5335" max="5335" width="57.140625" style="177" customWidth="1"/>
    <col min="5336" max="5336" width="4.7109375" style="177" customWidth="1"/>
    <col min="5337" max="5337" width="5.28515625" style="177" customWidth="1"/>
    <col min="5338" max="5338" width="3.7109375" style="177" customWidth="1"/>
    <col min="5339" max="5339" width="13.5703125" style="177" customWidth="1"/>
    <col min="5340" max="5340" width="7.42578125" style="177" bestFit="1" customWidth="1"/>
    <col min="5341" max="5341" width="10.28515625" style="177" bestFit="1" customWidth="1"/>
    <col min="5342" max="5342" width="8.28515625" style="177" customWidth="1"/>
    <col min="5343" max="5343" width="9.42578125" style="177" bestFit="1" customWidth="1"/>
    <col min="5344" max="5590" width="9.140625" style="177"/>
    <col min="5591" max="5591" width="57.140625" style="177" customWidth="1"/>
    <col min="5592" max="5592" width="4.7109375" style="177" customWidth="1"/>
    <col min="5593" max="5593" width="5.28515625" style="177" customWidth="1"/>
    <col min="5594" max="5594" width="3.7109375" style="177" customWidth="1"/>
    <col min="5595" max="5595" width="13.5703125" style="177" customWidth="1"/>
    <col min="5596" max="5596" width="7.42578125" style="177" bestFit="1" customWidth="1"/>
    <col min="5597" max="5597" width="10.28515625" style="177" bestFit="1" customWidth="1"/>
    <col min="5598" max="5598" width="8.28515625" style="177" customWidth="1"/>
    <col min="5599" max="5599" width="9.42578125" style="177" bestFit="1" customWidth="1"/>
    <col min="5600" max="5846" width="9.140625" style="177"/>
    <col min="5847" max="5847" width="57.140625" style="177" customWidth="1"/>
    <col min="5848" max="5848" width="4.7109375" style="177" customWidth="1"/>
    <col min="5849" max="5849" width="5.28515625" style="177" customWidth="1"/>
    <col min="5850" max="5850" width="3.7109375" style="177" customWidth="1"/>
    <col min="5851" max="5851" width="13.5703125" style="177" customWidth="1"/>
    <col min="5852" max="5852" width="7.42578125" style="177" bestFit="1" customWidth="1"/>
    <col min="5853" max="5853" width="10.28515625" style="177" bestFit="1" customWidth="1"/>
    <col min="5854" max="5854" width="8.28515625" style="177" customWidth="1"/>
    <col min="5855" max="5855" width="9.42578125" style="177" bestFit="1" customWidth="1"/>
    <col min="5856" max="6102" width="9.140625" style="177"/>
    <col min="6103" max="6103" width="57.140625" style="177" customWidth="1"/>
    <col min="6104" max="6104" width="4.7109375" style="177" customWidth="1"/>
    <col min="6105" max="6105" width="5.28515625" style="177" customWidth="1"/>
    <col min="6106" max="6106" width="3.7109375" style="177" customWidth="1"/>
    <col min="6107" max="6107" width="13.5703125" style="177" customWidth="1"/>
    <col min="6108" max="6108" width="7.42578125" style="177" bestFit="1" customWidth="1"/>
    <col min="6109" max="6109" width="10.28515625" style="177" bestFit="1" customWidth="1"/>
    <col min="6110" max="6110" width="8.28515625" style="177" customWidth="1"/>
    <col min="6111" max="6111" width="9.42578125" style="177" bestFit="1" customWidth="1"/>
    <col min="6112" max="6358" width="9.140625" style="177"/>
    <col min="6359" max="6359" width="57.140625" style="177" customWidth="1"/>
    <col min="6360" max="6360" width="4.7109375" style="177" customWidth="1"/>
    <col min="6361" max="6361" width="5.28515625" style="177" customWidth="1"/>
    <col min="6362" max="6362" width="3.7109375" style="177" customWidth="1"/>
    <col min="6363" max="6363" width="13.5703125" style="177" customWidth="1"/>
    <col min="6364" max="6364" width="7.42578125" style="177" bestFit="1" customWidth="1"/>
    <col min="6365" max="6365" width="10.28515625" style="177" bestFit="1" customWidth="1"/>
    <col min="6366" max="6366" width="8.28515625" style="177" customWidth="1"/>
    <col min="6367" max="6367" width="9.42578125" style="177" bestFit="1" customWidth="1"/>
    <col min="6368" max="6614" width="9.140625" style="177"/>
    <col min="6615" max="6615" width="57.140625" style="177" customWidth="1"/>
    <col min="6616" max="6616" width="4.7109375" style="177" customWidth="1"/>
    <col min="6617" max="6617" width="5.28515625" style="177" customWidth="1"/>
    <col min="6618" max="6618" width="3.7109375" style="177" customWidth="1"/>
    <col min="6619" max="6619" width="13.5703125" style="177" customWidth="1"/>
    <col min="6620" max="6620" width="7.42578125" style="177" bestFit="1" customWidth="1"/>
    <col min="6621" max="6621" width="10.28515625" style="177" bestFit="1" customWidth="1"/>
    <col min="6622" max="6622" width="8.28515625" style="177" customWidth="1"/>
    <col min="6623" max="6623" width="9.42578125" style="177" bestFit="1" customWidth="1"/>
    <col min="6624" max="6870" width="9.140625" style="177"/>
    <col min="6871" max="6871" width="57.140625" style="177" customWidth="1"/>
    <col min="6872" max="6872" width="4.7109375" style="177" customWidth="1"/>
    <col min="6873" max="6873" width="5.28515625" style="177" customWidth="1"/>
    <col min="6874" max="6874" width="3.7109375" style="177" customWidth="1"/>
    <col min="6875" max="6875" width="13.5703125" style="177" customWidth="1"/>
    <col min="6876" max="6876" width="7.42578125" style="177" bestFit="1" customWidth="1"/>
    <col min="6877" max="6877" width="10.28515625" style="177" bestFit="1" customWidth="1"/>
    <col min="6878" max="6878" width="8.28515625" style="177" customWidth="1"/>
    <col min="6879" max="6879" width="9.42578125" style="177" bestFit="1" customWidth="1"/>
    <col min="6880" max="7126" width="9.140625" style="177"/>
    <col min="7127" max="7127" width="57.140625" style="177" customWidth="1"/>
    <col min="7128" max="7128" width="4.7109375" style="177" customWidth="1"/>
    <col min="7129" max="7129" width="5.28515625" style="177" customWidth="1"/>
    <col min="7130" max="7130" width="3.7109375" style="177" customWidth="1"/>
    <col min="7131" max="7131" width="13.5703125" style="177" customWidth="1"/>
    <col min="7132" max="7132" width="7.42578125" style="177" bestFit="1" customWidth="1"/>
    <col min="7133" max="7133" width="10.28515625" style="177" bestFit="1" customWidth="1"/>
    <col min="7134" max="7134" width="8.28515625" style="177" customWidth="1"/>
    <col min="7135" max="7135" width="9.42578125" style="177" bestFit="1" customWidth="1"/>
    <col min="7136" max="7382" width="9.140625" style="177"/>
    <col min="7383" max="7383" width="57.140625" style="177" customWidth="1"/>
    <col min="7384" max="7384" width="4.7109375" style="177" customWidth="1"/>
    <col min="7385" max="7385" width="5.28515625" style="177" customWidth="1"/>
    <col min="7386" max="7386" width="3.7109375" style="177" customWidth="1"/>
    <col min="7387" max="7387" width="13.5703125" style="177" customWidth="1"/>
    <col min="7388" max="7388" width="7.42578125" style="177" bestFit="1" customWidth="1"/>
    <col min="7389" max="7389" width="10.28515625" style="177" bestFit="1" customWidth="1"/>
    <col min="7390" max="7390" width="8.28515625" style="177" customWidth="1"/>
    <col min="7391" max="7391" width="9.42578125" style="177" bestFit="1" customWidth="1"/>
    <col min="7392" max="7638" width="9.140625" style="177"/>
    <col min="7639" max="7639" width="57.140625" style="177" customWidth="1"/>
    <col min="7640" max="7640" width="4.7109375" style="177" customWidth="1"/>
    <col min="7641" max="7641" width="5.28515625" style="177" customWidth="1"/>
    <col min="7642" max="7642" width="3.7109375" style="177" customWidth="1"/>
    <col min="7643" max="7643" width="13.5703125" style="177" customWidth="1"/>
    <col min="7644" max="7644" width="7.42578125" style="177" bestFit="1" customWidth="1"/>
    <col min="7645" max="7645" width="10.28515625" style="177" bestFit="1" customWidth="1"/>
    <col min="7646" max="7646" width="8.28515625" style="177" customWidth="1"/>
    <col min="7647" max="7647" width="9.42578125" style="177" bestFit="1" customWidth="1"/>
    <col min="7648" max="7894" width="9.140625" style="177"/>
    <col min="7895" max="7895" width="57.140625" style="177" customWidth="1"/>
    <col min="7896" max="7896" width="4.7109375" style="177" customWidth="1"/>
    <col min="7897" max="7897" width="5.28515625" style="177" customWidth="1"/>
    <col min="7898" max="7898" width="3.7109375" style="177" customWidth="1"/>
    <col min="7899" max="7899" width="13.5703125" style="177" customWidth="1"/>
    <col min="7900" max="7900" width="7.42578125" style="177" bestFit="1" customWidth="1"/>
    <col min="7901" max="7901" width="10.28515625" style="177" bestFit="1" customWidth="1"/>
    <col min="7902" max="7902" width="8.28515625" style="177" customWidth="1"/>
    <col min="7903" max="7903" width="9.42578125" style="177" bestFit="1" customWidth="1"/>
    <col min="7904" max="8150" width="9.140625" style="177"/>
    <col min="8151" max="8151" width="57.140625" style="177" customWidth="1"/>
    <col min="8152" max="8152" width="4.7109375" style="177" customWidth="1"/>
    <col min="8153" max="8153" width="5.28515625" style="177" customWidth="1"/>
    <col min="8154" max="8154" width="3.7109375" style="177" customWidth="1"/>
    <col min="8155" max="8155" width="13.5703125" style="177" customWidth="1"/>
    <col min="8156" max="8156" width="7.42578125" style="177" bestFit="1" customWidth="1"/>
    <col min="8157" max="8157" width="10.28515625" style="177" bestFit="1" customWidth="1"/>
    <col min="8158" max="8158" width="8.28515625" style="177" customWidth="1"/>
    <col min="8159" max="8159" width="9.42578125" style="177" bestFit="1" customWidth="1"/>
    <col min="8160" max="8406" width="9.140625" style="177"/>
    <col min="8407" max="8407" width="57.140625" style="177" customWidth="1"/>
    <col min="8408" max="8408" width="4.7109375" style="177" customWidth="1"/>
    <col min="8409" max="8409" width="5.28515625" style="177" customWidth="1"/>
    <col min="8410" max="8410" width="3.7109375" style="177" customWidth="1"/>
    <col min="8411" max="8411" width="13.5703125" style="177" customWidth="1"/>
    <col min="8412" max="8412" width="7.42578125" style="177" bestFit="1" customWidth="1"/>
    <col min="8413" max="8413" width="10.28515625" style="177" bestFit="1" customWidth="1"/>
    <col min="8414" max="8414" width="8.28515625" style="177" customWidth="1"/>
    <col min="8415" max="8415" width="9.42578125" style="177" bestFit="1" customWidth="1"/>
    <col min="8416" max="8662" width="9.140625" style="177"/>
    <col min="8663" max="8663" width="57.140625" style="177" customWidth="1"/>
    <col min="8664" max="8664" width="4.7109375" style="177" customWidth="1"/>
    <col min="8665" max="8665" width="5.28515625" style="177" customWidth="1"/>
    <col min="8666" max="8666" width="3.7109375" style="177" customWidth="1"/>
    <col min="8667" max="8667" width="13.5703125" style="177" customWidth="1"/>
    <col min="8668" max="8668" width="7.42578125" style="177" bestFit="1" customWidth="1"/>
    <col min="8669" max="8669" width="10.28515625" style="177" bestFit="1" customWidth="1"/>
    <col min="8670" max="8670" width="8.28515625" style="177" customWidth="1"/>
    <col min="8671" max="8671" width="9.42578125" style="177" bestFit="1" customWidth="1"/>
    <col min="8672" max="8918" width="9.140625" style="177"/>
    <col min="8919" max="8919" width="57.140625" style="177" customWidth="1"/>
    <col min="8920" max="8920" width="4.7109375" style="177" customWidth="1"/>
    <col min="8921" max="8921" width="5.28515625" style="177" customWidth="1"/>
    <col min="8922" max="8922" width="3.7109375" style="177" customWidth="1"/>
    <col min="8923" max="8923" width="13.5703125" style="177" customWidth="1"/>
    <col min="8924" max="8924" width="7.42578125" style="177" bestFit="1" customWidth="1"/>
    <col min="8925" max="8925" width="10.28515625" style="177" bestFit="1" customWidth="1"/>
    <col min="8926" max="8926" width="8.28515625" style="177" customWidth="1"/>
    <col min="8927" max="8927" width="9.42578125" style="177" bestFit="1" customWidth="1"/>
    <col min="8928" max="9174" width="9.140625" style="177"/>
    <col min="9175" max="9175" width="57.140625" style="177" customWidth="1"/>
    <col min="9176" max="9176" width="4.7109375" style="177" customWidth="1"/>
    <col min="9177" max="9177" width="5.28515625" style="177" customWidth="1"/>
    <col min="9178" max="9178" width="3.7109375" style="177" customWidth="1"/>
    <col min="9179" max="9179" width="13.5703125" style="177" customWidth="1"/>
    <col min="9180" max="9180" width="7.42578125" style="177" bestFit="1" customWidth="1"/>
    <col min="9181" max="9181" width="10.28515625" style="177" bestFit="1" customWidth="1"/>
    <col min="9182" max="9182" width="8.28515625" style="177" customWidth="1"/>
    <col min="9183" max="9183" width="9.42578125" style="177" bestFit="1" customWidth="1"/>
    <col min="9184" max="9430" width="9.140625" style="177"/>
    <col min="9431" max="9431" width="57.140625" style="177" customWidth="1"/>
    <col min="9432" max="9432" width="4.7109375" style="177" customWidth="1"/>
    <col min="9433" max="9433" width="5.28515625" style="177" customWidth="1"/>
    <col min="9434" max="9434" width="3.7109375" style="177" customWidth="1"/>
    <col min="9435" max="9435" width="13.5703125" style="177" customWidth="1"/>
    <col min="9436" max="9436" width="7.42578125" style="177" bestFit="1" customWidth="1"/>
    <col min="9437" max="9437" width="10.28515625" style="177" bestFit="1" customWidth="1"/>
    <col min="9438" max="9438" width="8.28515625" style="177" customWidth="1"/>
    <col min="9439" max="9439" width="9.42578125" style="177" bestFit="1" customWidth="1"/>
    <col min="9440" max="9686" width="9.140625" style="177"/>
    <col min="9687" max="9687" width="57.140625" style="177" customWidth="1"/>
    <col min="9688" max="9688" width="4.7109375" style="177" customWidth="1"/>
    <col min="9689" max="9689" width="5.28515625" style="177" customWidth="1"/>
    <col min="9690" max="9690" width="3.7109375" style="177" customWidth="1"/>
    <col min="9691" max="9691" width="13.5703125" style="177" customWidth="1"/>
    <col min="9692" max="9692" width="7.42578125" style="177" bestFit="1" customWidth="1"/>
    <col min="9693" max="9693" width="10.28515625" style="177" bestFit="1" customWidth="1"/>
    <col min="9694" max="9694" width="8.28515625" style="177" customWidth="1"/>
    <col min="9695" max="9695" width="9.42578125" style="177" bestFit="1" customWidth="1"/>
    <col min="9696" max="9942" width="9.140625" style="177"/>
    <col min="9943" max="9943" width="57.140625" style="177" customWidth="1"/>
    <col min="9944" max="9944" width="4.7109375" style="177" customWidth="1"/>
    <col min="9945" max="9945" width="5.28515625" style="177" customWidth="1"/>
    <col min="9946" max="9946" width="3.7109375" style="177" customWidth="1"/>
    <col min="9947" max="9947" width="13.5703125" style="177" customWidth="1"/>
    <col min="9948" max="9948" width="7.42578125" style="177" bestFit="1" customWidth="1"/>
    <col min="9949" max="9949" width="10.28515625" style="177" bestFit="1" customWidth="1"/>
    <col min="9950" max="9950" width="8.28515625" style="177" customWidth="1"/>
    <col min="9951" max="9951" width="9.42578125" style="177" bestFit="1" customWidth="1"/>
    <col min="9952" max="10198" width="9.140625" style="177"/>
    <col min="10199" max="10199" width="57.140625" style="177" customWidth="1"/>
    <col min="10200" max="10200" width="4.7109375" style="177" customWidth="1"/>
    <col min="10201" max="10201" width="5.28515625" style="177" customWidth="1"/>
    <col min="10202" max="10202" width="3.7109375" style="177" customWidth="1"/>
    <col min="10203" max="10203" width="13.5703125" style="177" customWidth="1"/>
    <col min="10204" max="10204" width="7.42578125" style="177" bestFit="1" customWidth="1"/>
    <col min="10205" max="10205" width="10.28515625" style="177" bestFit="1" customWidth="1"/>
    <col min="10206" max="10206" width="8.28515625" style="177" customWidth="1"/>
    <col min="10207" max="10207" width="9.42578125" style="177" bestFit="1" customWidth="1"/>
    <col min="10208" max="10454" width="9.140625" style="177"/>
    <col min="10455" max="10455" width="57.140625" style="177" customWidth="1"/>
    <col min="10456" max="10456" width="4.7109375" style="177" customWidth="1"/>
    <col min="10457" max="10457" width="5.28515625" style="177" customWidth="1"/>
    <col min="10458" max="10458" width="3.7109375" style="177" customWidth="1"/>
    <col min="10459" max="10459" width="13.5703125" style="177" customWidth="1"/>
    <col min="10460" max="10460" width="7.42578125" style="177" bestFit="1" customWidth="1"/>
    <col min="10461" max="10461" width="10.28515625" style="177" bestFit="1" customWidth="1"/>
    <col min="10462" max="10462" width="8.28515625" style="177" customWidth="1"/>
    <col min="10463" max="10463" width="9.42578125" style="177" bestFit="1" customWidth="1"/>
    <col min="10464" max="10710" width="9.140625" style="177"/>
    <col min="10711" max="10711" width="57.140625" style="177" customWidth="1"/>
    <col min="10712" max="10712" width="4.7109375" style="177" customWidth="1"/>
    <col min="10713" max="10713" width="5.28515625" style="177" customWidth="1"/>
    <col min="10714" max="10714" width="3.7109375" style="177" customWidth="1"/>
    <col min="10715" max="10715" width="13.5703125" style="177" customWidth="1"/>
    <col min="10716" max="10716" width="7.42578125" style="177" bestFit="1" customWidth="1"/>
    <col min="10717" max="10717" width="10.28515625" style="177" bestFit="1" customWidth="1"/>
    <col min="10718" max="10718" width="8.28515625" style="177" customWidth="1"/>
    <col min="10719" max="10719" width="9.42578125" style="177" bestFit="1" customWidth="1"/>
    <col min="10720" max="10966" width="9.140625" style="177"/>
    <col min="10967" max="10967" width="57.140625" style="177" customWidth="1"/>
    <col min="10968" max="10968" width="4.7109375" style="177" customWidth="1"/>
    <col min="10969" max="10969" width="5.28515625" style="177" customWidth="1"/>
    <col min="10970" max="10970" width="3.7109375" style="177" customWidth="1"/>
    <col min="10971" max="10971" width="13.5703125" style="177" customWidth="1"/>
    <col min="10972" max="10972" width="7.42578125" style="177" bestFit="1" customWidth="1"/>
    <col min="10973" max="10973" width="10.28515625" style="177" bestFit="1" customWidth="1"/>
    <col min="10974" max="10974" width="8.28515625" style="177" customWidth="1"/>
    <col min="10975" max="10975" width="9.42578125" style="177" bestFit="1" customWidth="1"/>
    <col min="10976" max="11222" width="9.140625" style="177"/>
    <col min="11223" max="11223" width="57.140625" style="177" customWidth="1"/>
    <col min="11224" max="11224" width="4.7109375" style="177" customWidth="1"/>
    <col min="11225" max="11225" width="5.28515625" style="177" customWidth="1"/>
    <col min="11226" max="11226" width="3.7109375" style="177" customWidth="1"/>
    <col min="11227" max="11227" width="13.5703125" style="177" customWidth="1"/>
    <col min="11228" max="11228" width="7.42578125" style="177" bestFit="1" customWidth="1"/>
    <col min="11229" max="11229" width="10.28515625" style="177" bestFit="1" customWidth="1"/>
    <col min="11230" max="11230" width="8.28515625" style="177" customWidth="1"/>
    <col min="11231" max="11231" width="9.42578125" style="177" bestFit="1" customWidth="1"/>
    <col min="11232" max="11478" width="9.140625" style="177"/>
    <col min="11479" max="11479" width="57.140625" style="177" customWidth="1"/>
    <col min="11480" max="11480" width="4.7109375" style="177" customWidth="1"/>
    <col min="11481" max="11481" width="5.28515625" style="177" customWidth="1"/>
    <col min="11482" max="11482" width="3.7109375" style="177" customWidth="1"/>
    <col min="11483" max="11483" width="13.5703125" style="177" customWidth="1"/>
    <col min="11484" max="11484" width="7.42578125" style="177" bestFit="1" customWidth="1"/>
    <col min="11485" max="11485" width="10.28515625" style="177" bestFit="1" customWidth="1"/>
    <col min="11486" max="11486" width="8.28515625" style="177" customWidth="1"/>
    <col min="11487" max="11487" width="9.42578125" style="177" bestFit="1" customWidth="1"/>
    <col min="11488" max="11734" width="9.140625" style="177"/>
    <col min="11735" max="11735" width="57.140625" style="177" customWidth="1"/>
    <col min="11736" max="11736" width="4.7109375" style="177" customWidth="1"/>
    <col min="11737" max="11737" width="5.28515625" style="177" customWidth="1"/>
    <col min="11738" max="11738" width="3.7109375" style="177" customWidth="1"/>
    <col min="11739" max="11739" width="13.5703125" style="177" customWidth="1"/>
    <col min="11740" max="11740" width="7.42578125" style="177" bestFit="1" customWidth="1"/>
    <col min="11741" max="11741" width="10.28515625" style="177" bestFit="1" customWidth="1"/>
    <col min="11742" max="11742" width="8.28515625" style="177" customWidth="1"/>
    <col min="11743" max="11743" width="9.42578125" style="177" bestFit="1" customWidth="1"/>
    <col min="11744" max="11990" width="9.140625" style="177"/>
    <col min="11991" max="11991" width="57.140625" style="177" customWidth="1"/>
    <col min="11992" max="11992" width="4.7109375" style="177" customWidth="1"/>
    <col min="11993" max="11993" width="5.28515625" style="177" customWidth="1"/>
    <col min="11994" max="11994" width="3.7109375" style="177" customWidth="1"/>
    <col min="11995" max="11995" width="13.5703125" style="177" customWidth="1"/>
    <col min="11996" max="11996" width="7.42578125" style="177" bestFit="1" customWidth="1"/>
    <col min="11997" max="11997" width="10.28515625" style="177" bestFit="1" customWidth="1"/>
    <col min="11998" max="11998" width="8.28515625" style="177" customWidth="1"/>
    <col min="11999" max="11999" width="9.42578125" style="177" bestFit="1" customWidth="1"/>
    <col min="12000" max="12246" width="9.140625" style="177"/>
    <col min="12247" max="12247" width="57.140625" style="177" customWidth="1"/>
    <col min="12248" max="12248" width="4.7109375" style="177" customWidth="1"/>
    <col min="12249" max="12249" width="5.28515625" style="177" customWidth="1"/>
    <col min="12250" max="12250" width="3.7109375" style="177" customWidth="1"/>
    <col min="12251" max="12251" width="13.5703125" style="177" customWidth="1"/>
    <col min="12252" max="12252" width="7.42578125" style="177" bestFit="1" customWidth="1"/>
    <col min="12253" max="12253" width="10.28515625" style="177" bestFit="1" customWidth="1"/>
    <col min="12254" max="12254" width="8.28515625" style="177" customWidth="1"/>
    <col min="12255" max="12255" width="9.42578125" style="177" bestFit="1" customWidth="1"/>
    <col min="12256" max="12502" width="9.140625" style="177"/>
    <col min="12503" max="12503" width="57.140625" style="177" customWidth="1"/>
    <col min="12504" max="12504" width="4.7109375" style="177" customWidth="1"/>
    <col min="12505" max="12505" width="5.28515625" style="177" customWidth="1"/>
    <col min="12506" max="12506" width="3.7109375" style="177" customWidth="1"/>
    <col min="12507" max="12507" width="13.5703125" style="177" customWidth="1"/>
    <col min="12508" max="12508" width="7.42578125" style="177" bestFit="1" customWidth="1"/>
    <col min="12509" max="12509" width="10.28515625" style="177" bestFit="1" customWidth="1"/>
    <col min="12510" max="12510" width="8.28515625" style="177" customWidth="1"/>
    <col min="12511" max="12511" width="9.42578125" style="177" bestFit="1" customWidth="1"/>
    <col min="12512" max="12758" width="9.140625" style="177"/>
    <col min="12759" max="12759" width="57.140625" style="177" customWidth="1"/>
    <col min="12760" max="12760" width="4.7109375" style="177" customWidth="1"/>
    <col min="12761" max="12761" width="5.28515625" style="177" customWidth="1"/>
    <col min="12762" max="12762" width="3.7109375" style="177" customWidth="1"/>
    <col min="12763" max="12763" width="13.5703125" style="177" customWidth="1"/>
    <col min="12764" max="12764" width="7.42578125" style="177" bestFit="1" customWidth="1"/>
    <col min="12765" max="12765" width="10.28515625" style="177" bestFit="1" customWidth="1"/>
    <col min="12766" max="12766" width="8.28515625" style="177" customWidth="1"/>
    <col min="12767" max="12767" width="9.42578125" style="177" bestFit="1" customWidth="1"/>
    <col min="12768" max="13014" width="9.140625" style="177"/>
    <col min="13015" max="13015" width="57.140625" style="177" customWidth="1"/>
    <col min="13016" max="13016" width="4.7109375" style="177" customWidth="1"/>
    <col min="13017" max="13017" width="5.28515625" style="177" customWidth="1"/>
    <col min="13018" max="13018" width="3.7109375" style="177" customWidth="1"/>
    <col min="13019" max="13019" width="13.5703125" style="177" customWidth="1"/>
    <col min="13020" max="13020" width="7.42578125" style="177" bestFit="1" customWidth="1"/>
    <col min="13021" max="13021" width="10.28515625" style="177" bestFit="1" customWidth="1"/>
    <col min="13022" max="13022" width="8.28515625" style="177" customWidth="1"/>
    <col min="13023" max="13023" width="9.42578125" style="177" bestFit="1" customWidth="1"/>
    <col min="13024" max="13270" width="9.140625" style="177"/>
    <col min="13271" max="13271" width="57.140625" style="177" customWidth="1"/>
    <col min="13272" max="13272" width="4.7109375" style="177" customWidth="1"/>
    <col min="13273" max="13273" width="5.28515625" style="177" customWidth="1"/>
    <col min="13274" max="13274" width="3.7109375" style="177" customWidth="1"/>
    <col min="13275" max="13275" width="13.5703125" style="177" customWidth="1"/>
    <col min="13276" max="13276" width="7.42578125" style="177" bestFit="1" customWidth="1"/>
    <col min="13277" max="13277" width="10.28515625" style="177" bestFit="1" customWidth="1"/>
    <col min="13278" max="13278" width="8.28515625" style="177" customWidth="1"/>
    <col min="13279" max="13279" width="9.42578125" style="177" bestFit="1" customWidth="1"/>
    <col min="13280" max="13526" width="9.140625" style="177"/>
    <col min="13527" max="13527" width="57.140625" style="177" customWidth="1"/>
    <col min="13528" max="13528" width="4.7109375" style="177" customWidth="1"/>
    <col min="13529" max="13529" width="5.28515625" style="177" customWidth="1"/>
    <col min="13530" max="13530" width="3.7109375" style="177" customWidth="1"/>
    <col min="13531" max="13531" width="13.5703125" style="177" customWidth="1"/>
    <col min="13532" max="13532" width="7.42578125" style="177" bestFit="1" customWidth="1"/>
    <col min="13533" max="13533" width="10.28515625" style="177" bestFit="1" customWidth="1"/>
    <col min="13534" max="13534" width="8.28515625" style="177" customWidth="1"/>
    <col min="13535" max="13535" width="9.42578125" style="177" bestFit="1" customWidth="1"/>
    <col min="13536" max="13782" width="9.140625" style="177"/>
    <col min="13783" max="13783" width="57.140625" style="177" customWidth="1"/>
    <col min="13784" max="13784" width="4.7109375" style="177" customWidth="1"/>
    <col min="13785" max="13785" width="5.28515625" style="177" customWidth="1"/>
    <col min="13786" max="13786" width="3.7109375" style="177" customWidth="1"/>
    <col min="13787" max="13787" width="13.5703125" style="177" customWidth="1"/>
    <col min="13788" max="13788" width="7.42578125" style="177" bestFit="1" customWidth="1"/>
    <col min="13789" max="13789" width="10.28515625" style="177" bestFit="1" customWidth="1"/>
    <col min="13790" max="13790" width="8.28515625" style="177" customWidth="1"/>
    <col min="13791" max="13791" width="9.42578125" style="177" bestFit="1" customWidth="1"/>
    <col min="13792" max="14038" width="9.140625" style="177"/>
    <col min="14039" max="14039" width="57.140625" style="177" customWidth="1"/>
    <col min="14040" max="14040" width="4.7109375" style="177" customWidth="1"/>
    <col min="14041" max="14041" width="5.28515625" style="177" customWidth="1"/>
    <col min="14042" max="14042" width="3.7109375" style="177" customWidth="1"/>
    <col min="14043" max="14043" width="13.5703125" style="177" customWidth="1"/>
    <col min="14044" max="14044" width="7.42578125" style="177" bestFit="1" customWidth="1"/>
    <col min="14045" max="14045" width="10.28515625" style="177" bestFit="1" customWidth="1"/>
    <col min="14046" max="14046" width="8.28515625" style="177" customWidth="1"/>
    <col min="14047" max="14047" width="9.42578125" style="177" bestFit="1" customWidth="1"/>
    <col min="14048" max="14294" width="9.140625" style="177"/>
    <col min="14295" max="14295" width="57.140625" style="177" customWidth="1"/>
    <col min="14296" max="14296" width="4.7109375" style="177" customWidth="1"/>
    <col min="14297" max="14297" width="5.28515625" style="177" customWidth="1"/>
    <col min="14298" max="14298" width="3.7109375" style="177" customWidth="1"/>
    <col min="14299" max="14299" width="13.5703125" style="177" customWidth="1"/>
    <col min="14300" max="14300" width="7.42578125" style="177" bestFit="1" customWidth="1"/>
    <col min="14301" max="14301" width="10.28515625" style="177" bestFit="1" customWidth="1"/>
    <col min="14302" max="14302" width="8.28515625" style="177" customWidth="1"/>
    <col min="14303" max="14303" width="9.42578125" style="177" bestFit="1" customWidth="1"/>
    <col min="14304" max="14550" width="9.140625" style="177"/>
    <col min="14551" max="14551" width="57.140625" style="177" customWidth="1"/>
    <col min="14552" max="14552" width="4.7109375" style="177" customWidth="1"/>
    <col min="14553" max="14553" width="5.28515625" style="177" customWidth="1"/>
    <col min="14554" max="14554" width="3.7109375" style="177" customWidth="1"/>
    <col min="14555" max="14555" width="13.5703125" style="177" customWidth="1"/>
    <col min="14556" max="14556" width="7.42578125" style="177" bestFit="1" customWidth="1"/>
    <col min="14557" max="14557" width="10.28515625" style="177" bestFit="1" customWidth="1"/>
    <col min="14558" max="14558" width="8.28515625" style="177" customWidth="1"/>
    <col min="14559" max="14559" width="9.42578125" style="177" bestFit="1" customWidth="1"/>
    <col min="14560" max="14806" width="9.140625" style="177"/>
    <col min="14807" max="14807" width="57.140625" style="177" customWidth="1"/>
    <col min="14808" max="14808" width="4.7109375" style="177" customWidth="1"/>
    <col min="14809" max="14809" width="5.28515625" style="177" customWidth="1"/>
    <col min="14810" max="14810" width="3.7109375" style="177" customWidth="1"/>
    <col min="14811" max="14811" width="13.5703125" style="177" customWidth="1"/>
    <col min="14812" max="14812" width="7.42578125" style="177" bestFit="1" customWidth="1"/>
    <col min="14813" max="14813" width="10.28515625" style="177" bestFit="1" customWidth="1"/>
    <col min="14814" max="14814" width="8.28515625" style="177" customWidth="1"/>
    <col min="14815" max="14815" width="9.42578125" style="177" bestFit="1" customWidth="1"/>
    <col min="14816" max="15062" width="9.140625" style="177"/>
    <col min="15063" max="15063" width="57.140625" style="177" customWidth="1"/>
    <col min="15064" max="15064" width="4.7109375" style="177" customWidth="1"/>
    <col min="15065" max="15065" width="5.28515625" style="177" customWidth="1"/>
    <col min="15066" max="15066" width="3.7109375" style="177" customWidth="1"/>
    <col min="15067" max="15067" width="13.5703125" style="177" customWidth="1"/>
    <col min="15068" max="15068" width="7.42578125" style="177" bestFit="1" customWidth="1"/>
    <col min="15069" max="15069" width="10.28515625" style="177" bestFit="1" customWidth="1"/>
    <col min="15070" max="15070" width="8.28515625" style="177" customWidth="1"/>
    <col min="15071" max="15071" width="9.42578125" style="177" bestFit="1" customWidth="1"/>
    <col min="15072" max="15318" width="9.140625" style="177"/>
    <col min="15319" max="15319" width="57.140625" style="177" customWidth="1"/>
    <col min="15320" max="15320" width="4.7109375" style="177" customWidth="1"/>
    <col min="15321" max="15321" width="5.28515625" style="177" customWidth="1"/>
    <col min="15322" max="15322" width="3.7109375" style="177" customWidth="1"/>
    <col min="15323" max="15323" width="13.5703125" style="177" customWidth="1"/>
    <col min="15324" max="15324" width="7.42578125" style="177" bestFit="1" customWidth="1"/>
    <col min="15325" max="15325" width="10.28515625" style="177" bestFit="1" customWidth="1"/>
    <col min="15326" max="15326" width="8.28515625" style="177" customWidth="1"/>
    <col min="15327" max="15327" width="9.42578125" style="177" bestFit="1" customWidth="1"/>
    <col min="15328" max="15574" width="9.140625" style="177"/>
    <col min="15575" max="15575" width="57.140625" style="177" customWidth="1"/>
    <col min="15576" max="15576" width="4.7109375" style="177" customWidth="1"/>
    <col min="15577" max="15577" width="5.28515625" style="177" customWidth="1"/>
    <col min="15578" max="15578" width="3.7109375" style="177" customWidth="1"/>
    <col min="15579" max="15579" width="13.5703125" style="177" customWidth="1"/>
    <col min="15580" max="15580" width="7.42578125" style="177" bestFit="1" customWidth="1"/>
    <col min="15581" max="15581" width="10.28515625" style="177" bestFit="1" customWidth="1"/>
    <col min="15582" max="15582" width="8.28515625" style="177" customWidth="1"/>
    <col min="15583" max="15583" width="9.42578125" style="177" bestFit="1" customWidth="1"/>
    <col min="15584" max="15830" width="9.140625" style="177"/>
    <col min="15831" max="15831" width="57.140625" style="177" customWidth="1"/>
    <col min="15832" max="15832" width="4.7109375" style="177" customWidth="1"/>
    <col min="15833" max="15833" width="5.28515625" style="177" customWidth="1"/>
    <col min="15834" max="15834" width="3.7109375" style="177" customWidth="1"/>
    <col min="15835" max="15835" width="13.5703125" style="177" customWidth="1"/>
    <col min="15836" max="15836" width="7.42578125" style="177" bestFit="1" customWidth="1"/>
    <col min="15837" max="15837" width="10.28515625" style="177" bestFit="1" customWidth="1"/>
    <col min="15838" max="15838" width="8.28515625" style="177" customWidth="1"/>
    <col min="15839" max="15839" width="9.42578125" style="177" bestFit="1" customWidth="1"/>
    <col min="15840" max="16086" width="9.140625" style="177"/>
    <col min="16087" max="16087" width="57.140625" style="177" customWidth="1"/>
    <col min="16088" max="16088" width="4.7109375" style="177" customWidth="1"/>
    <col min="16089" max="16089" width="5.28515625" style="177" customWidth="1"/>
    <col min="16090" max="16090" width="3.7109375" style="177" customWidth="1"/>
    <col min="16091" max="16091" width="13.5703125" style="177" customWidth="1"/>
    <col min="16092" max="16092" width="7.42578125" style="177" bestFit="1" customWidth="1"/>
    <col min="16093" max="16093" width="10.28515625" style="177" bestFit="1" customWidth="1"/>
    <col min="16094" max="16094" width="8.28515625" style="177" customWidth="1"/>
    <col min="16095" max="16095" width="9.42578125" style="177" bestFit="1" customWidth="1"/>
    <col min="16096" max="16384" width="9.140625" style="177"/>
  </cols>
  <sheetData>
    <row r="1" spans="1:12" x14ac:dyDescent="0.2">
      <c r="B1" s="112"/>
      <c r="C1" s="49"/>
      <c r="D1" s="49"/>
      <c r="E1" s="49"/>
      <c r="F1" s="49"/>
      <c r="G1" s="50"/>
      <c r="H1" s="50" t="s">
        <v>660</v>
      </c>
    </row>
    <row r="2" spans="1:12" x14ac:dyDescent="0.2">
      <c r="B2" s="112"/>
      <c r="C2" s="49"/>
      <c r="D2" s="49"/>
      <c r="E2" s="49"/>
      <c r="F2" s="49"/>
      <c r="G2" s="50"/>
      <c r="H2" s="50" t="s">
        <v>1028</v>
      </c>
    </row>
    <row r="3" spans="1:12" x14ac:dyDescent="0.2">
      <c r="B3" s="112"/>
      <c r="C3" s="49"/>
      <c r="D3" s="49"/>
      <c r="E3" s="49"/>
      <c r="F3" s="49"/>
      <c r="G3" s="50"/>
      <c r="H3" s="50" t="s">
        <v>654</v>
      </c>
    </row>
    <row r="4" spans="1:12" ht="15" x14ac:dyDescent="0.2">
      <c r="B4" s="112"/>
      <c r="C4" s="49"/>
      <c r="D4" s="49"/>
      <c r="E4" s="49"/>
      <c r="F4" s="49"/>
      <c r="G4" s="135"/>
      <c r="H4" s="135" t="s">
        <v>901</v>
      </c>
    </row>
    <row r="5" spans="1:12" ht="15" x14ac:dyDescent="0.2">
      <c r="B5" s="112"/>
      <c r="C5" s="49"/>
      <c r="D5" s="49"/>
      <c r="E5" s="49"/>
      <c r="F5" s="49"/>
      <c r="G5" s="135"/>
      <c r="H5" s="135" t="s">
        <v>1029</v>
      </c>
    </row>
    <row r="6" spans="1:12" ht="15" x14ac:dyDescent="0.2">
      <c r="B6" s="112"/>
      <c r="C6" s="49"/>
      <c r="D6" s="49"/>
      <c r="E6" s="49"/>
      <c r="F6" s="49"/>
      <c r="G6" s="135"/>
      <c r="H6" s="135" t="s">
        <v>457</v>
      </c>
    </row>
    <row r="7" spans="1:12" ht="15" x14ac:dyDescent="0.2">
      <c r="B7" s="112"/>
      <c r="C7" s="49"/>
      <c r="D7" s="49"/>
      <c r="E7" s="49"/>
      <c r="F7" s="49"/>
      <c r="G7" s="135"/>
      <c r="H7" s="135" t="s">
        <v>902</v>
      </c>
    </row>
    <row r="8" spans="1:12" x14ac:dyDescent="0.2">
      <c r="C8" s="43"/>
      <c r="D8" s="14"/>
      <c r="E8" s="14"/>
      <c r="F8" s="43"/>
      <c r="G8" s="13"/>
      <c r="H8" s="13"/>
    </row>
    <row r="9" spans="1:12" x14ac:dyDescent="0.2">
      <c r="A9" s="389" t="s">
        <v>971</v>
      </c>
      <c r="B9" s="389"/>
      <c r="C9" s="389"/>
      <c r="D9" s="389"/>
      <c r="E9" s="389"/>
      <c r="F9" s="389"/>
      <c r="G9" s="308"/>
      <c r="H9" s="308"/>
    </row>
    <row r="10" spans="1:12" x14ac:dyDescent="0.2">
      <c r="A10" s="85" t="s">
        <v>800</v>
      </c>
      <c r="G10" s="13"/>
      <c r="H10" s="13" t="s">
        <v>62</v>
      </c>
    </row>
    <row r="11" spans="1:12" ht="28.5" x14ac:dyDescent="0.2">
      <c r="A11" s="2" t="s">
        <v>63</v>
      </c>
      <c r="B11" s="4" t="s">
        <v>64</v>
      </c>
      <c r="C11" s="2" t="s">
        <v>65</v>
      </c>
      <c r="D11" s="4" t="s">
        <v>66</v>
      </c>
      <c r="E11" s="4" t="s">
        <v>67</v>
      </c>
      <c r="F11" s="2" t="s">
        <v>68</v>
      </c>
      <c r="G11" s="239" t="s">
        <v>752</v>
      </c>
      <c r="H11" s="239" t="s">
        <v>908</v>
      </c>
    </row>
    <row r="12" spans="1:12" ht="14.25" x14ac:dyDescent="0.2">
      <c r="A12" s="3" t="s">
        <v>69</v>
      </c>
      <c r="B12" s="4"/>
      <c r="C12" s="40"/>
      <c r="D12" s="4"/>
      <c r="E12" s="4"/>
      <c r="F12" s="40"/>
      <c r="G12" s="310">
        <v>740733.89999999991</v>
      </c>
      <c r="H12" s="310">
        <v>840916.70000000007</v>
      </c>
      <c r="J12" s="187"/>
      <c r="L12" s="187"/>
    </row>
    <row r="13" spans="1:12" ht="31.5" x14ac:dyDescent="0.2">
      <c r="A13" s="243" t="s">
        <v>585</v>
      </c>
      <c r="B13" s="244" t="s">
        <v>70</v>
      </c>
      <c r="C13" s="245"/>
      <c r="D13" s="244"/>
      <c r="E13" s="244"/>
      <c r="F13" s="245"/>
      <c r="G13" s="246">
        <v>58924.075789999995</v>
      </c>
      <c r="H13" s="246">
        <v>58924.075789999995</v>
      </c>
      <c r="I13" s="302"/>
      <c r="J13" s="187"/>
      <c r="L13" s="187"/>
    </row>
    <row r="14" spans="1:12" x14ac:dyDescent="0.2">
      <c r="A14" s="3" t="s">
        <v>580</v>
      </c>
      <c r="B14" s="247" t="s">
        <v>70</v>
      </c>
      <c r="C14" s="247" t="s">
        <v>178</v>
      </c>
      <c r="D14" s="247"/>
      <c r="E14" s="247"/>
      <c r="F14" s="248"/>
      <c r="G14" s="194">
        <v>13279.634</v>
      </c>
      <c r="H14" s="194">
        <v>13279.634</v>
      </c>
    </row>
    <row r="15" spans="1:12" x14ac:dyDescent="0.2">
      <c r="A15" s="39" t="s">
        <v>309</v>
      </c>
      <c r="B15" s="249" t="s">
        <v>70</v>
      </c>
      <c r="C15" s="250" t="s">
        <v>178</v>
      </c>
      <c r="D15" s="249" t="s">
        <v>128</v>
      </c>
      <c r="E15" s="249"/>
      <c r="F15" s="250"/>
      <c r="G15" s="192">
        <v>13279.634</v>
      </c>
      <c r="H15" s="192">
        <v>13279.634</v>
      </c>
    </row>
    <row r="16" spans="1:12" x14ac:dyDescent="0.2">
      <c r="A16" s="1" t="s">
        <v>618</v>
      </c>
      <c r="B16" s="8" t="s">
        <v>70</v>
      </c>
      <c r="C16" s="251" t="s">
        <v>178</v>
      </c>
      <c r="D16" s="8" t="s">
        <v>128</v>
      </c>
      <c r="E16" s="8" t="s">
        <v>75</v>
      </c>
      <c r="F16" s="251" t="s">
        <v>22</v>
      </c>
      <c r="G16" s="193">
        <v>13279.634</v>
      </c>
      <c r="H16" s="193">
        <v>13279.634</v>
      </c>
    </row>
    <row r="17" spans="1:8" x14ac:dyDescent="0.2">
      <c r="A17" s="1" t="s">
        <v>459</v>
      </c>
      <c r="B17" s="8" t="s">
        <v>70</v>
      </c>
      <c r="C17" s="251" t="s">
        <v>178</v>
      </c>
      <c r="D17" s="8" t="s">
        <v>128</v>
      </c>
      <c r="E17" s="8" t="s">
        <v>460</v>
      </c>
      <c r="F17" s="251" t="s">
        <v>124</v>
      </c>
      <c r="G17" s="193">
        <v>13223.634</v>
      </c>
      <c r="H17" s="193">
        <v>13223.634</v>
      </c>
    </row>
    <row r="18" spans="1:8" ht="22.5" x14ac:dyDescent="0.2">
      <c r="A18" s="5" t="s">
        <v>462</v>
      </c>
      <c r="B18" s="8" t="s">
        <v>70</v>
      </c>
      <c r="C18" s="251" t="s">
        <v>178</v>
      </c>
      <c r="D18" s="8" t="s">
        <v>128</v>
      </c>
      <c r="E18" s="8" t="s">
        <v>461</v>
      </c>
      <c r="F18" s="251" t="s">
        <v>124</v>
      </c>
      <c r="G18" s="193">
        <v>13223.634</v>
      </c>
      <c r="H18" s="193">
        <v>13223.634</v>
      </c>
    </row>
    <row r="19" spans="1:8" ht="22.5" x14ac:dyDescent="0.2">
      <c r="A19" s="1" t="s">
        <v>78</v>
      </c>
      <c r="B19" s="8" t="s">
        <v>70</v>
      </c>
      <c r="C19" s="251" t="s">
        <v>178</v>
      </c>
      <c r="D19" s="8" t="s">
        <v>128</v>
      </c>
      <c r="E19" s="8" t="s">
        <v>461</v>
      </c>
      <c r="F19" s="251">
        <v>600</v>
      </c>
      <c r="G19" s="193">
        <v>13223.634</v>
      </c>
      <c r="H19" s="193">
        <v>13223.634</v>
      </c>
    </row>
    <row r="20" spans="1:8" x14ac:dyDescent="0.2">
      <c r="A20" s="1" t="s">
        <v>80</v>
      </c>
      <c r="B20" s="8" t="s">
        <v>70</v>
      </c>
      <c r="C20" s="251" t="s">
        <v>178</v>
      </c>
      <c r="D20" s="8" t="s">
        <v>128</v>
      </c>
      <c r="E20" s="8" t="s">
        <v>461</v>
      </c>
      <c r="F20" s="251">
        <v>610</v>
      </c>
      <c r="G20" s="193">
        <v>13223.634</v>
      </c>
      <c r="H20" s="193">
        <v>13223.634</v>
      </c>
    </row>
    <row r="21" spans="1:8" ht="33.75" x14ac:dyDescent="0.2">
      <c r="A21" s="1" t="s">
        <v>82</v>
      </c>
      <c r="B21" s="8" t="s">
        <v>70</v>
      </c>
      <c r="C21" s="251" t="s">
        <v>178</v>
      </c>
      <c r="D21" s="8" t="s">
        <v>128</v>
      </c>
      <c r="E21" s="8" t="s">
        <v>461</v>
      </c>
      <c r="F21" s="251">
        <v>611</v>
      </c>
      <c r="G21" s="193">
        <v>13223.634</v>
      </c>
      <c r="H21" s="193">
        <v>13223.634</v>
      </c>
    </row>
    <row r="22" spans="1:8" ht="22.5" hidden="1" x14ac:dyDescent="0.2">
      <c r="A22" s="1" t="s">
        <v>582</v>
      </c>
      <c r="B22" s="8" t="s">
        <v>70</v>
      </c>
      <c r="C22" s="251" t="s">
        <v>178</v>
      </c>
      <c r="D22" s="8" t="s">
        <v>128</v>
      </c>
      <c r="E22" s="8" t="s">
        <v>581</v>
      </c>
      <c r="F22" s="251"/>
      <c r="G22" s="193">
        <v>0</v>
      </c>
      <c r="H22" s="193">
        <v>0</v>
      </c>
    </row>
    <row r="23" spans="1:8" ht="22.5" hidden="1" x14ac:dyDescent="0.2">
      <c r="A23" s="1" t="s">
        <v>78</v>
      </c>
      <c r="B23" s="8" t="s">
        <v>70</v>
      </c>
      <c r="C23" s="251" t="s">
        <v>178</v>
      </c>
      <c r="D23" s="8" t="s">
        <v>128</v>
      </c>
      <c r="E23" s="8" t="s">
        <v>581</v>
      </c>
      <c r="F23" s="251">
        <v>611</v>
      </c>
      <c r="G23" s="193">
        <v>0</v>
      </c>
      <c r="H23" s="193">
        <v>0</v>
      </c>
    </row>
    <row r="24" spans="1:8" hidden="1" x14ac:dyDescent="0.2">
      <c r="A24" s="1" t="s">
        <v>80</v>
      </c>
      <c r="B24" s="8" t="s">
        <v>70</v>
      </c>
      <c r="C24" s="251" t="s">
        <v>178</v>
      </c>
      <c r="D24" s="8" t="s">
        <v>128</v>
      </c>
      <c r="E24" s="8" t="s">
        <v>581</v>
      </c>
      <c r="F24" s="251">
        <v>610</v>
      </c>
      <c r="G24" s="193">
        <v>0</v>
      </c>
      <c r="H24" s="193">
        <v>0</v>
      </c>
    </row>
    <row r="25" spans="1:8" ht="33.75" hidden="1" x14ac:dyDescent="0.2">
      <c r="A25" s="1" t="s">
        <v>82</v>
      </c>
      <c r="B25" s="8" t="s">
        <v>70</v>
      </c>
      <c r="C25" s="251" t="s">
        <v>178</v>
      </c>
      <c r="D25" s="8" t="s">
        <v>128</v>
      </c>
      <c r="E25" s="8" t="s">
        <v>581</v>
      </c>
      <c r="F25" s="251">
        <v>611</v>
      </c>
      <c r="G25" s="193"/>
      <c r="H25" s="193"/>
    </row>
    <row r="26" spans="1:8" ht="33.75" x14ac:dyDescent="0.2">
      <c r="A26" s="1" t="s">
        <v>482</v>
      </c>
      <c r="B26" s="8" t="s">
        <v>70</v>
      </c>
      <c r="C26" s="251" t="s">
        <v>178</v>
      </c>
      <c r="D26" s="8" t="s">
        <v>128</v>
      </c>
      <c r="E26" s="8" t="s">
        <v>404</v>
      </c>
      <c r="F26" s="251"/>
      <c r="G26" s="193">
        <v>56</v>
      </c>
      <c r="H26" s="193">
        <v>56</v>
      </c>
    </row>
    <row r="27" spans="1:8" ht="33.75" x14ac:dyDescent="0.2">
      <c r="A27" s="1" t="s">
        <v>384</v>
      </c>
      <c r="B27" s="8" t="s">
        <v>70</v>
      </c>
      <c r="C27" s="251" t="s">
        <v>178</v>
      </c>
      <c r="D27" s="8" t="s">
        <v>128</v>
      </c>
      <c r="E27" s="8" t="s">
        <v>483</v>
      </c>
      <c r="F27" s="251"/>
      <c r="G27" s="193">
        <v>56</v>
      </c>
      <c r="H27" s="193">
        <v>56</v>
      </c>
    </row>
    <row r="28" spans="1:8" ht="22.5" x14ac:dyDescent="0.2">
      <c r="A28" s="1" t="s">
        <v>78</v>
      </c>
      <c r="B28" s="8" t="s">
        <v>70</v>
      </c>
      <c r="C28" s="251" t="s">
        <v>178</v>
      </c>
      <c r="D28" s="8" t="s">
        <v>128</v>
      </c>
      <c r="E28" s="8" t="s">
        <v>483</v>
      </c>
      <c r="F28" s="251">
        <v>600</v>
      </c>
      <c r="G28" s="193">
        <v>56</v>
      </c>
      <c r="H28" s="193">
        <v>56</v>
      </c>
    </row>
    <row r="29" spans="1:8" x14ac:dyDescent="0.2">
      <c r="A29" s="1" t="s">
        <v>80</v>
      </c>
      <c r="B29" s="8" t="s">
        <v>70</v>
      </c>
      <c r="C29" s="251" t="s">
        <v>178</v>
      </c>
      <c r="D29" s="8" t="s">
        <v>128</v>
      </c>
      <c r="E29" s="8" t="s">
        <v>483</v>
      </c>
      <c r="F29" s="251">
        <v>610</v>
      </c>
      <c r="G29" s="193">
        <v>56</v>
      </c>
      <c r="H29" s="193">
        <v>56</v>
      </c>
    </row>
    <row r="30" spans="1:8" ht="33.75" x14ac:dyDescent="0.2">
      <c r="A30" s="1" t="s">
        <v>82</v>
      </c>
      <c r="B30" s="8" t="s">
        <v>70</v>
      </c>
      <c r="C30" s="251" t="s">
        <v>178</v>
      </c>
      <c r="D30" s="8" t="s">
        <v>128</v>
      </c>
      <c r="E30" s="8" t="s">
        <v>483</v>
      </c>
      <c r="F30" s="251">
        <v>611</v>
      </c>
      <c r="G30" s="193">
        <v>56</v>
      </c>
      <c r="H30" s="193">
        <v>56</v>
      </c>
    </row>
    <row r="31" spans="1:8" x14ac:dyDescent="0.2">
      <c r="A31" s="38" t="s">
        <v>579</v>
      </c>
      <c r="B31" s="247" t="s">
        <v>70</v>
      </c>
      <c r="C31" s="247" t="s">
        <v>72</v>
      </c>
      <c r="D31" s="247"/>
      <c r="E31" s="247"/>
      <c r="F31" s="248"/>
      <c r="G31" s="194">
        <v>45584.441789999997</v>
      </c>
      <c r="H31" s="194">
        <v>45584.441789999997</v>
      </c>
    </row>
    <row r="32" spans="1:8" x14ac:dyDescent="0.2">
      <c r="A32" s="33" t="s">
        <v>73</v>
      </c>
      <c r="B32" s="249" t="s">
        <v>70</v>
      </c>
      <c r="C32" s="249" t="s">
        <v>72</v>
      </c>
      <c r="D32" s="249" t="s">
        <v>74</v>
      </c>
      <c r="E32" s="249"/>
      <c r="F32" s="250"/>
      <c r="G32" s="192">
        <v>22668.428790000002</v>
      </c>
      <c r="H32" s="192">
        <v>22668.428790000002</v>
      </c>
    </row>
    <row r="33" spans="1:8" x14ac:dyDescent="0.2">
      <c r="A33" s="1" t="s">
        <v>618</v>
      </c>
      <c r="B33" s="8" t="s">
        <v>70</v>
      </c>
      <c r="C33" s="8" t="s">
        <v>72</v>
      </c>
      <c r="D33" s="8" t="s">
        <v>74</v>
      </c>
      <c r="E33" s="8" t="s">
        <v>75</v>
      </c>
      <c r="F33" s="251"/>
      <c r="G33" s="193">
        <v>22668.428790000002</v>
      </c>
      <c r="H33" s="193">
        <v>22668.428790000002</v>
      </c>
    </row>
    <row r="34" spans="1:8" x14ac:dyDescent="0.2">
      <c r="A34" s="1" t="s">
        <v>76</v>
      </c>
      <c r="B34" s="8" t="s">
        <v>70</v>
      </c>
      <c r="C34" s="8" t="s">
        <v>72</v>
      </c>
      <c r="D34" s="8" t="s">
        <v>74</v>
      </c>
      <c r="E34" s="8" t="s">
        <v>77</v>
      </c>
      <c r="F34" s="251"/>
      <c r="G34" s="193">
        <v>7873.3940000000002</v>
      </c>
      <c r="H34" s="193">
        <v>7873.3940000000002</v>
      </c>
    </row>
    <row r="35" spans="1:8" ht="22.5" x14ac:dyDescent="0.2">
      <c r="A35" s="5" t="s">
        <v>399</v>
      </c>
      <c r="B35" s="8" t="s">
        <v>70</v>
      </c>
      <c r="C35" s="8" t="s">
        <v>72</v>
      </c>
      <c r="D35" s="8" t="s">
        <v>74</v>
      </c>
      <c r="E35" s="8" t="s">
        <v>438</v>
      </c>
      <c r="F35" s="251"/>
      <c r="G35" s="193">
        <v>7873.3940000000002</v>
      </c>
      <c r="H35" s="193">
        <v>7873.3940000000002</v>
      </c>
    </row>
    <row r="36" spans="1:8" ht="22.5" x14ac:dyDescent="0.2">
      <c r="A36" s="1" t="s">
        <v>78</v>
      </c>
      <c r="B36" s="8" t="s">
        <v>70</v>
      </c>
      <c r="C36" s="251" t="s">
        <v>72</v>
      </c>
      <c r="D36" s="8" t="s">
        <v>74</v>
      </c>
      <c r="E36" s="8" t="s">
        <v>438</v>
      </c>
      <c r="F36" s="251" t="s">
        <v>79</v>
      </c>
      <c r="G36" s="193">
        <v>7873.3940000000002</v>
      </c>
      <c r="H36" s="193">
        <v>7873.3940000000002</v>
      </c>
    </row>
    <row r="37" spans="1:8" x14ac:dyDescent="0.2">
      <c r="A37" s="1" t="s">
        <v>80</v>
      </c>
      <c r="B37" s="8" t="s">
        <v>70</v>
      </c>
      <c r="C37" s="251" t="s">
        <v>72</v>
      </c>
      <c r="D37" s="8" t="s">
        <v>74</v>
      </c>
      <c r="E37" s="8" t="s">
        <v>438</v>
      </c>
      <c r="F37" s="251" t="s">
        <v>81</v>
      </c>
      <c r="G37" s="193">
        <v>7873.3940000000002</v>
      </c>
      <c r="H37" s="193">
        <v>7873.3940000000002</v>
      </c>
    </row>
    <row r="38" spans="1:8" ht="33.75" x14ac:dyDescent="0.2">
      <c r="A38" s="1" t="s">
        <v>82</v>
      </c>
      <c r="B38" s="8" t="s">
        <v>70</v>
      </c>
      <c r="C38" s="251" t="s">
        <v>72</v>
      </c>
      <c r="D38" s="8" t="s">
        <v>74</v>
      </c>
      <c r="E38" s="8" t="s">
        <v>438</v>
      </c>
      <c r="F38" s="251" t="s">
        <v>83</v>
      </c>
      <c r="G38" s="193">
        <v>7873.3940000000002</v>
      </c>
      <c r="H38" s="193">
        <v>7873.3940000000002</v>
      </c>
    </row>
    <row r="39" spans="1:8" hidden="1" x14ac:dyDescent="0.2">
      <c r="A39" s="1" t="s">
        <v>584</v>
      </c>
      <c r="B39" s="8" t="s">
        <v>70</v>
      </c>
      <c r="C39" s="8" t="s">
        <v>72</v>
      </c>
      <c r="D39" s="8" t="s">
        <v>74</v>
      </c>
      <c r="E39" s="8" t="s">
        <v>583</v>
      </c>
      <c r="F39" s="251"/>
      <c r="G39" s="193">
        <v>0</v>
      </c>
      <c r="H39" s="193">
        <v>0</v>
      </c>
    </row>
    <row r="40" spans="1:8" ht="22.5" hidden="1" x14ac:dyDescent="0.2">
      <c r="A40" s="1" t="s">
        <v>78</v>
      </c>
      <c r="B40" s="8" t="s">
        <v>70</v>
      </c>
      <c r="C40" s="8" t="s">
        <v>72</v>
      </c>
      <c r="D40" s="8" t="s">
        <v>74</v>
      </c>
      <c r="E40" s="8" t="s">
        <v>583</v>
      </c>
      <c r="F40" s="251" t="s">
        <v>79</v>
      </c>
      <c r="G40" s="193">
        <v>0</v>
      </c>
      <c r="H40" s="193">
        <v>0</v>
      </c>
    </row>
    <row r="41" spans="1:8" hidden="1" x14ac:dyDescent="0.2">
      <c r="A41" s="1" t="s">
        <v>80</v>
      </c>
      <c r="B41" s="8" t="s">
        <v>70</v>
      </c>
      <c r="C41" s="8" t="s">
        <v>72</v>
      </c>
      <c r="D41" s="8" t="s">
        <v>74</v>
      </c>
      <c r="E41" s="8" t="s">
        <v>583</v>
      </c>
      <c r="F41" s="251" t="s">
        <v>81</v>
      </c>
      <c r="G41" s="193">
        <v>0</v>
      </c>
      <c r="H41" s="193">
        <v>0</v>
      </c>
    </row>
    <row r="42" spans="1:8" ht="33.75" hidden="1" x14ac:dyDescent="0.2">
      <c r="A42" s="1" t="s">
        <v>82</v>
      </c>
      <c r="B42" s="8" t="s">
        <v>70</v>
      </c>
      <c r="C42" s="8" t="s">
        <v>72</v>
      </c>
      <c r="D42" s="8" t="s">
        <v>74</v>
      </c>
      <c r="E42" s="8" t="s">
        <v>583</v>
      </c>
      <c r="F42" s="251">
        <v>611</v>
      </c>
      <c r="G42" s="193"/>
      <c r="H42" s="193"/>
    </row>
    <row r="43" spans="1:8" ht="22.5" hidden="1" x14ac:dyDescent="0.2">
      <c r="A43" s="1" t="s">
        <v>675</v>
      </c>
      <c r="B43" s="8" t="s">
        <v>70</v>
      </c>
      <c r="C43" s="8" t="s">
        <v>72</v>
      </c>
      <c r="D43" s="8" t="s">
        <v>74</v>
      </c>
      <c r="E43" s="8" t="s">
        <v>679</v>
      </c>
      <c r="F43" s="251"/>
      <c r="G43" s="193">
        <v>0</v>
      </c>
      <c r="H43" s="193">
        <v>0</v>
      </c>
    </row>
    <row r="44" spans="1:8" ht="22.5" hidden="1" x14ac:dyDescent="0.2">
      <c r="A44" s="1" t="s">
        <v>78</v>
      </c>
      <c r="B44" s="8" t="s">
        <v>70</v>
      </c>
      <c r="C44" s="8" t="s">
        <v>72</v>
      </c>
      <c r="D44" s="8" t="s">
        <v>74</v>
      </c>
      <c r="E44" s="8" t="s">
        <v>679</v>
      </c>
      <c r="F44" s="251">
        <v>600</v>
      </c>
      <c r="G44" s="193">
        <v>0</v>
      </c>
      <c r="H44" s="193">
        <v>0</v>
      </c>
    </row>
    <row r="45" spans="1:8" hidden="1" x14ac:dyDescent="0.2">
      <c r="A45" s="1" t="s">
        <v>80</v>
      </c>
      <c r="B45" s="8" t="s">
        <v>70</v>
      </c>
      <c r="C45" s="8" t="s">
        <v>72</v>
      </c>
      <c r="D45" s="8" t="s">
        <v>74</v>
      </c>
      <c r="E45" s="8" t="s">
        <v>679</v>
      </c>
      <c r="F45" s="251">
        <v>610</v>
      </c>
      <c r="G45" s="193">
        <v>0</v>
      </c>
      <c r="H45" s="193">
        <v>0</v>
      </c>
    </row>
    <row r="46" spans="1:8" ht="33.75" hidden="1" x14ac:dyDescent="0.2">
      <c r="A46" s="1" t="s">
        <v>82</v>
      </c>
      <c r="B46" s="8" t="s">
        <v>70</v>
      </c>
      <c r="C46" s="8" t="s">
        <v>72</v>
      </c>
      <c r="D46" s="8" t="s">
        <v>74</v>
      </c>
      <c r="E46" s="8" t="s">
        <v>679</v>
      </c>
      <c r="F46" s="251">
        <v>611</v>
      </c>
      <c r="G46" s="193"/>
      <c r="H46" s="193"/>
    </row>
    <row r="47" spans="1:8" ht="22.5" x14ac:dyDescent="0.2">
      <c r="A47" s="1" t="s">
        <v>84</v>
      </c>
      <c r="B47" s="8" t="s">
        <v>70</v>
      </c>
      <c r="C47" s="8" t="s">
        <v>72</v>
      </c>
      <c r="D47" s="8" t="s">
        <v>74</v>
      </c>
      <c r="E47" s="8" t="s">
        <v>85</v>
      </c>
      <c r="F47" s="251"/>
      <c r="G47" s="193">
        <v>13371.834790000001</v>
      </c>
      <c r="H47" s="193">
        <v>13371.834790000001</v>
      </c>
    </row>
    <row r="48" spans="1:8" ht="33.75" x14ac:dyDescent="0.2">
      <c r="A48" s="5" t="s">
        <v>400</v>
      </c>
      <c r="B48" s="8" t="s">
        <v>70</v>
      </c>
      <c r="C48" s="8" t="s">
        <v>72</v>
      </c>
      <c r="D48" s="8" t="s">
        <v>74</v>
      </c>
      <c r="E48" s="8" t="s">
        <v>86</v>
      </c>
      <c r="F48" s="251"/>
      <c r="G48" s="193">
        <v>13371.834790000001</v>
      </c>
      <c r="H48" s="193">
        <v>13371.834790000001</v>
      </c>
    </row>
    <row r="49" spans="1:8" ht="22.5" x14ac:dyDescent="0.2">
      <c r="A49" s="1" t="s">
        <v>78</v>
      </c>
      <c r="B49" s="8" t="s">
        <v>70</v>
      </c>
      <c r="C49" s="251" t="s">
        <v>72</v>
      </c>
      <c r="D49" s="8" t="s">
        <v>74</v>
      </c>
      <c r="E49" s="8" t="s">
        <v>86</v>
      </c>
      <c r="F49" s="251" t="s">
        <v>79</v>
      </c>
      <c r="G49" s="193">
        <v>13371.834790000001</v>
      </c>
      <c r="H49" s="193">
        <v>13371.834790000001</v>
      </c>
    </row>
    <row r="50" spans="1:8" x14ac:dyDescent="0.2">
      <c r="A50" s="1" t="s">
        <v>80</v>
      </c>
      <c r="B50" s="8" t="s">
        <v>70</v>
      </c>
      <c r="C50" s="251" t="s">
        <v>72</v>
      </c>
      <c r="D50" s="8" t="s">
        <v>74</v>
      </c>
      <c r="E50" s="8" t="s">
        <v>86</v>
      </c>
      <c r="F50" s="251" t="s">
        <v>81</v>
      </c>
      <c r="G50" s="193">
        <v>13371.834790000001</v>
      </c>
      <c r="H50" s="193">
        <v>13371.834790000001</v>
      </c>
    </row>
    <row r="51" spans="1:8" ht="33.75" x14ac:dyDescent="0.2">
      <c r="A51" s="1" t="s">
        <v>82</v>
      </c>
      <c r="B51" s="8" t="s">
        <v>70</v>
      </c>
      <c r="C51" s="251" t="s">
        <v>72</v>
      </c>
      <c r="D51" s="8" t="s">
        <v>74</v>
      </c>
      <c r="E51" s="8" t="s">
        <v>86</v>
      </c>
      <c r="F51" s="251" t="s">
        <v>83</v>
      </c>
      <c r="G51" s="193">
        <v>13371.834790000001</v>
      </c>
      <c r="H51" s="193">
        <v>13371.834790000001</v>
      </c>
    </row>
    <row r="52" spans="1:8" ht="22.5" hidden="1" x14ac:dyDescent="0.2">
      <c r="A52" s="297" t="s">
        <v>922</v>
      </c>
      <c r="B52" s="298" t="s">
        <v>70</v>
      </c>
      <c r="C52" s="299" t="s">
        <v>72</v>
      </c>
      <c r="D52" s="298" t="s">
        <v>74</v>
      </c>
      <c r="E52" s="298" t="s">
        <v>962</v>
      </c>
      <c r="F52" s="299"/>
      <c r="G52" s="300">
        <v>0</v>
      </c>
      <c r="H52" s="300">
        <v>0</v>
      </c>
    </row>
    <row r="53" spans="1:8" ht="22.5" hidden="1" x14ac:dyDescent="0.2">
      <c r="A53" s="297" t="s">
        <v>78</v>
      </c>
      <c r="B53" s="298" t="s">
        <v>70</v>
      </c>
      <c r="C53" s="299" t="s">
        <v>72</v>
      </c>
      <c r="D53" s="298" t="s">
        <v>74</v>
      </c>
      <c r="E53" s="298" t="s">
        <v>962</v>
      </c>
      <c r="F53" s="299" t="s">
        <v>79</v>
      </c>
      <c r="G53" s="300">
        <v>0</v>
      </c>
      <c r="H53" s="300">
        <v>0</v>
      </c>
    </row>
    <row r="54" spans="1:8" hidden="1" x14ac:dyDescent="0.2">
      <c r="A54" s="297" t="s">
        <v>80</v>
      </c>
      <c r="B54" s="298" t="s">
        <v>70</v>
      </c>
      <c r="C54" s="299" t="s">
        <v>72</v>
      </c>
      <c r="D54" s="298" t="s">
        <v>74</v>
      </c>
      <c r="E54" s="298" t="s">
        <v>962</v>
      </c>
      <c r="F54" s="299" t="s">
        <v>81</v>
      </c>
      <c r="G54" s="300">
        <v>0</v>
      </c>
      <c r="H54" s="300">
        <v>0</v>
      </c>
    </row>
    <row r="55" spans="1:8" hidden="1" x14ac:dyDescent="0.2">
      <c r="A55" s="297" t="s">
        <v>446</v>
      </c>
      <c r="B55" s="298" t="s">
        <v>70</v>
      </c>
      <c r="C55" s="299" t="s">
        <v>72</v>
      </c>
      <c r="D55" s="298" t="s">
        <v>74</v>
      </c>
      <c r="E55" s="298" t="s">
        <v>962</v>
      </c>
      <c r="F55" s="299">
        <v>612</v>
      </c>
      <c r="G55" s="300"/>
      <c r="H55" s="300"/>
    </row>
    <row r="56" spans="1:8" ht="22.5" hidden="1" x14ac:dyDescent="0.2">
      <c r="A56" s="1" t="s">
        <v>675</v>
      </c>
      <c r="B56" s="8" t="s">
        <v>70</v>
      </c>
      <c r="C56" s="8" t="s">
        <v>72</v>
      </c>
      <c r="D56" s="8" t="s">
        <v>74</v>
      </c>
      <c r="E56" s="8" t="s">
        <v>680</v>
      </c>
      <c r="F56" s="251"/>
      <c r="G56" s="193">
        <v>0</v>
      </c>
      <c r="H56" s="193">
        <v>0</v>
      </c>
    </row>
    <row r="57" spans="1:8" ht="22.5" hidden="1" x14ac:dyDescent="0.2">
      <c r="A57" s="1" t="s">
        <v>78</v>
      </c>
      <c r="B57" s="8" t="s">
        <v>70</v>
      </c>
      <c r="C57" s="8" t="s">
        <v>72</v>
      </c>
      <c r="D57" s="8" t="s">
        <v>74</v>
      </c>
      <c r="E57" s="8" t="s">
        <v>680</v>
      </c>
      <c r="F57" s="251">
        <v>600</v>
      </c>
      <c r="G57" s="193">
        <v>0</v>
      </c>
      <c r="H57" s="193">
        <v>0</v>
      </c>
    </row>
    <row r="58" spans="1:8" hidden="1" x14ac:dyDescent="0.2">
      <c r="A58" s="1" t="s">
        <v>80</v>
      </c>
      <c r="B58" s="8" t="s">
        <v>70</v>
      </c>
      <c r="C58" s="8" t="s">
        <v>72</v>
      </c>
      <c r="D58" s="8" t="s">
        <v>74</v>
      </c>
      <c r="E58" s="8" t="s">
        <v>680</v>
      </c>
      <c r="F58" s="251">
        <v>610</v>
      </c>
      <c r="G58" s="193">
        <v>0</v>
      </c>
      <c r="H58" s="193">
        <v>0</v>
      </c>
    </row>
    <row r="59" spans="1:8" ht="33.75" hidden="1" x14ac:dyDescent="0.2">
      <c r="A59" s="1" t="s">
        <v>82</v>
      </c>
      <c r="B59" s="8" t="s">
        <v>70</v>
      </c>
      <c r="C59" s="8" t="s">
        <v>72</v>
      </c>
      <c r="D59" s="8" t="s">
        <v>74</v>
      </c>
      <c r="E59" s="8" t="s">
        <v>680</v>
      </c>
      <c r="F59" s="251">
        <v>611</v>
      </c>
      <c r="G59" s="193"/>
      <c r="H59" s="193"/>
    </row>
    <row r="60" spans="1:8" x14ac:dyDescent="0.2">
      <c r="A60" s="1" t="s">
        <v>92</v>
      </c>
      <c r="B60" s="8" t="s">
        <v>70</v>
      </c>
      <c r="C60" s="8" t="s">
        <v>72</v>
      </c>
      <c r="D60" s="8" t="s">
        <v>74</v>
      </c>
      <c r="E60" s="8" t="s">
        <v>93</v>
      </c>
      <c r="F60" s="251"/>
      <c r="G60" s="193">
        <v>1223.2</v>
      </c>
      <c r="H60" s="193">
        <v>1223.2</v>
      </c>
    </row>
    <row r="61" spans="1:8" ht="22.5" x14ac:dyDescent="0.2">
      <c r="A61" s="1" t="s">
        <v>94</v>
      </c>
      <c r="B61" s="8" t="s">
        <v>70</v>
      </c>
      <c r="C61" s="8" t="s">
        <v>72</v>
      </c>
      <c r="D61" s="8" t="s">
        <v>74</v>
      </c>
      <c r="E61" s="8" t="s">
        <v>95</v>
      </c>
      <c r="F61" s="251"/>
      <c r="G61" s="193">
        <v>1223.2</v>
      </c>
      <c r="H61" s="193">
        <v>1223.2</v>
      </c>
    </row>
    <row r="62" spans="1:8" ht="33.75" x14ac:dyDescent="0.2">
      <c r="A62" s="1" t="s">
        <v>87</v>
      </c>
      <c r="B62" s="8" t="s">
        <v>70</v>
      </c>
      <c r="C62" s="8" t="s">
        <v>72</v>
      </c>
      <c r="D62" s="8" t="s">
        <v>74</v>
      </c>
      <c r="E62" s="8" t="s">
        <v>95</v>
      </c>
      <c r="F62" s="251">
        <v>100</v>
      </c>
      <c r="G62" s="193">
        <v>50</v>
      </c>
      <c r="H62" s="193">
        <v>50</v>
      </c>
    </row>
    <row r="63" spans="1:8" x14ac:dyDescent="0.2">
      <c r="A63" s="1" t="s">
        <v>89</v>
      </c>
      <c r="B63" s="8" t="s">
        <v>70</v>
      </c>
      <c r="C63" s="8" t="s">
        <v>72</v>
      </c>
      <c r="D63" s="8" t="s">
        <v>74</v>
      </c>
      <c r="E63" s="8" t="s">
        <v>95</v>
      </c>
      <c r="F63" s="251">
        <v>110</v>
      </c>
      <c r="G63" s="193">
        <v>50</v>
      </c>
      <c r="H63" s="193">
        <v>50</v>
      </c>
    </row>
    <row r="64" spans="1:8" x14ac:dyDescent="0.2">
      <c r="A64" s="1" t="s">
        <v>371</v>
      </c>
      <c r="B64" s="8" t="s">
        <v>70</v>
      </c>
      <c r="C64" s="8" t="s">
        <v>72</v>
      </c>
      <c r="D64" s="8" t="s">
        <v>74</v>
      </c>
      <c r="E64" s="8" t="s">
        <v>95</v>
      </c>
      <c r="F64" s="251">
        <v>112</v>
      </c>
      <c r="G64" s="193">
        <v>50</v>
      </c>
      <c r="H64" s="193">
        <v>50</v>
      </c>
    </row>
    <row r="65" spans="1:8" x14ac:dyDescent="0.2">
      <c r="A65" s="1" t="s">
        <v>376</v>
      </c>
      <c r="B65" s="8" t="s">
        <v>70</v>
      </c>
      <c r="C65" s="8" t="s">
        <v>72</v>
      </c>
      <c r="D65" s="8" t="s">
        <v>74</v>
      </c>
      <c r="E65" s="8" t="s">
        <v>95</v>
      </c>
      <c r="F65" s="251" t="s">
        <v>96</v>
      </c>
      <c r="G65" s="193">
        <v>1023.2</v>
      </c>
      <c r="H65" s="193">
        <v>1023.2</v>
      </c>
    </row>
    <row r="66" spans="1:8" ht="22.5" x14ac:dyDescent="0.2">
      <c r="A66" s="1" t="s">
        <v>97</v>
      </c>
      <c r="B66" s="8" t="s">
        <v>70</v>
      </c>
      <c r="C66" s="8" t="s">
        <v>72</v>
      </c>
      <c r="D66" s="8" t="s">
        <v>74</v>
      </c>
      <c r="E66" s="8" t="s">
        <v>95</v>
      </c>
      <c r="F66" s="251" t="s">
        <v>98</v>
      </c>
      <c r="G66" s="193">
        <v>1023.2</v>
      </c>
      <c r="H66" s="193">
        <v>1023.2</v>
      </c>
    </row>
    <row r="67" spans="1:8" x14ac:dyDescent="0.2">
      <c r="A67" s="11" t="s">
        <v>393</v>
      </c>
      <c r="B67" s="8" t="s">
        <v>70</v>
      </c>
      <c r="C67" s="8" t="s">
        <v>72</v>
      </c>
      <c r="D67" s="8" t="s">
        <v>74</v>
      </c>
      <c r="E67" s="8" t="s">
        <v>95</v>
      </c>
      <c r="F67" s="251" t="s">
        <v>100</v>
      </c>
      <c r="G67" s="193">
        <v>1023.2</v>
      </c>
      <c r="H67" s="193">
        <v>1023.2</v>
      </c>
    </row>
    <row r="68" spans="1:8" x14ac:dyDescent="0.2">
      <c r="A68" s="11" t="s">
        <v>136</v>
      </c>
      <c r="B68" s="8" t="s">
        <v>70</v>
      </c>
      <c r="C68" s="8" t="s">
        <v>72</v>
      </c>
      <c r="D68" s="8" t="s">
        <v>74</v>
      </c>
      <c r="E68" s="8" t="s">
        <v>95</v>
      </c>
      <c r="F68" s="251">
        <v>300</v>
      </c>
      <c r="G68" s="193">
        <v>150</v>
      </c>
      <c r="H68" s="193">
        <v>150</v>
      </c>
    </row>
    <row r="69" spans="1:8" x14ac:dyDescent="0.2">
      <c r="A69" s="11" t="s">
        <v>204</v>
      </c>
      <c r="B69" s="8" t="s">
        <v>70</v>
      </c>
      <c r="C69" s="8" t="s">
        <v>72</v>
      </c>
      <c r="D69" s="8" t="s">
        <v>74</v>
      </c>
      <c r="E69" s="8" t="s">
        <v>95</v>
      </c>
      <c r="F69" s="251">
        <v>350</v>
      </c>
      <c r="G69" s="193">
        <v>150</v>
      </c>
      <c r="H69" s="193">
        <v>150</v>
      </c>
    </row>
    <row r="70" spans="1:8" ht="33.75" x14ac:dyDescent="0.2">
      <c r="A70" s="5" t="s">
        <v>403</v>
      </c>
      <c r="B70" s="8" t="s">
        <v>70</v>
      </c>
      <c r="C70" s="8" t="s">
        <v>72</v>
      </c>
      <c r="D70" s="8" t="s">
        <v>74</v>
      </c>
      <c r="E70" s="254" t="s">
        <v>404</v>
      </c>
      <c r="F70" s="251"/>
      <c r="G70" s="193">
        <v>200</v>
      </c>
      <c r="H70" s="193">
        <v>200</v>
      </c>
    </row>
    <row r="71" spans="1:8" x14ac:dyDescent="0.2">
      <c r="A71" s="11" t="s">
        <v>102</v>
      </c>
      <c r="B71" s="8" t="s">
        <v>70</v>
      </c>
      <c r="C71" s="8" t="s">
        <v>72</v>
      </c>
      <c r="D71" s="8" t="s">
        <v>74</v>
      </c>
      <c r="E71" s="8" t="s">
        <v>405</v>
      </c>
      <c r="F71" s="251"/>
      <c r="G71" s="193">
        <v>200</v>
      </c>
      <c r="H71" s="193">
        <v>200</v>
      </c>
    </row>
    <row r="72" spans="1:8" ht="22.5" x14ac:dyDescent="0.2">
      <c r="A72" s="1" t="s">
        <v>78</v>
      </c>
      <c r="B72" s="8" t="s">
        <v>70</v>
      </c>
      <c r="C72" s="8" t="s">
        <v>72</v>
      </c>
      <c r="D72" s="8" t="s">
        <v>74</v>
      </c>
      <c r="E72" s="8" t="s">
        <v>405</v>
      </c>
      <c r="F72" s="251">
        <v>600</v>
      </c>
      <c r="G72" s="193">
        <v>200</v>
      </c>
      <c r="H72" s="193">
        <v>200</v>
      </c>
    </row>
    <row r="73" spans="1:8" x14ac:dyDescent="0.2">
      <c r="A73" s="1" t="s">
        <v>80</v>
      </c>
      <c r="B73" s="8" t="s">
        <v>70</v>
      </c>
      <c r="C73" s="8" t="s">
        <v>72</v>
      </c>
      <c r="D73" s="8" t="s">
        <v>74</v>
      </c>
      <c r="E73" s="8" t="s">
        <v>405</v>
      </c>
      <c r="F73" s="251">
        <v>610</v>
      </c>
      <c r="G73" s="193">
        <v>200</v>
      </c>
      <c r="H73" s="193">
        <v>200</v>
      </c>
    </row>
    <row r="74" spans="1:8" ht="33.75" x14ac:dyDescent="0.2">
      <c r="A74" s="1" t="s">
        <v>82</v>
      </c>
      <c r="B74" s="8" t="s">
        <v>70</v>
      </c>
      <c r="C74" s="8" t="s">
        <v>72</v>
      </c>
      <c r="D74" s="8" t="s">
        <v>74</v>
      </c>
      <c r="E74" s="8" t="s">
        <v>405</v>
      </c>
      <c r="F74" s="251">
        <v>611</v>
      </c>
      <c r="G74" s="193">
        <v>200</v>
      </c>
      <c r="H74" s="193">
        <v>200</v>
      </c>
    </row>
    <row r="75" spans="1:8" ht="22.5" x14ac:dyDescent="0.2">
      <c r="A75" s="1" t="s">
        <v>678</v>
      </c>
      <c r="B75" s="8" t="s">
        <v>70</v>
      </c>
      <c r="C75" s="8" t="s">
        <v>72</v>
      </c>
      <c r="D75" s="8" t="s">
        <v>74</v>
      </c>
      <c r="E75" s="8" t="s">
        <v>940</v>
      </c>
      <c r="F75" s="251"/>
      <c r="G75" s="193">
        <v>0</v>
      </c>
      <c r="H75" s="193">
        <v>0</v>
      </c>
    </row>
    <row r="76" spans="1:8" ht="22.5" x14ac:dyDescent="0.2">
      <c r="A76" s="1" t="s">
        <v>78</v>
      </c>
      <c r="B76" s="8" t="s">
        <v>70</v>
      </c>
      <c r="C76" s="8" t="s">
        <v>72</v>
      </c>
      <c r="D76" s="8" t="s">
        <v>74</v>
      </c>
      <c r="E76" s="8" t="s">
        <v>940</v>
      </c>
      <c r="F76" s="251">
        <v>600</v>
      </c>
      <c r="G76" s="193">
        <v>0</v>
      </c>
      <c r="H76" s="193">
        <v>0</v>
      </c>
    </row>
    <row r="77" spans="1:8" x14ac:dyDescent="0.2">
      <c r="A77" s="1" t="s">
        <v>80</v>
      </c>
      <c r="B77" s="8" t="s">
        <v>70</v>
      </c>
      <c r="C77" s="8" t="s">
        <v>72</v>
      </c>
      <c r="D77" s="8" t="s">
        <v>74</v>
      </c>
      <c r="E77" s="8" t="s">
        <v>940</v>
      </c>
      <c r="F77" s="251">
        <v>610</v>
      </c>
      <c r="G77" s="193">
        <v>0</v>
      </c>
      <c r="H77" s="193">
        <v>0</v>
      </c>
    </row>
    <row r="78" spans="1:8" x14ac:dyDescent="0.2">
      <c r="A78" s="1" t="s">
        <v>446</v>
      </c>
      <c r="B78" s="8" t="s">
        <v>70</v>
      </c>
      <c r="C78" s="8" t="s">
        <v>72</v>
      </c>
      <c r="D78" s="8" t="s">
        <v>74</v>
      </c>
      <c r="E78" s="8" t="s">
        <v>940</v>
      </c>
      <c r="F78" s="251">
        <v>612</v>
      </c>
      <c r="G78" s="193"/>
      <c r="H78" s="193"/>
    </row>
    <row r="79" spans="1:8" x14ac:dyDescent="0.2">
      <c r="A79" s="33" t="s">
        <v>103</v>
      </c>
      <c r="B79" s="249" t="s">
        <v>70</v>
      </c>
      <c r="C79" s="250" t="s">
        <v>72</v>
      </c>
      <c r="D79" s="249" t="s">
        <v>104</v>
      </c>
      <c r="E79" s="249"/>
      <c r="F79" s="250"/>
      <c r="G79" s="192">
        <v>22916.012999999999</v>
      </c>
      <c r="H79" s="192">
        <v>22916.012999999999</v>
      </c>
    </row>
    <row r="80" spans="1:8" x14ac:dyDescent="0.2">
      <c r="A80" s="1" t="s">
        <v>92</v>
      </c>
      <c r="B80" s="8" t="s">
        <v>70</v>
      </c>
      <c r="C80" s="8" t="s">
        <v>72</v>
      </c>
      <c r="D80" s="8" t="s">
        <v>104</v>
      </c>
      <c r="E80" s="8" t="s">
        <v>93</v>
      </c>
      <c r="F80" s="251"/>
      <c r="G80" s="193">
        <v>21788.89</v>
      </c>
      <c r="H80" s="193">
        <v>21788.89</v>
      </c>
    </row>
    <row r="81" spans="1:8" ht="22.5" x14ac:dyDescent="0.2">
      <c r="A81" s="1" t="s">
        <v>105</v>
      </c>
      <c r="B81" s="8" t="s">
        <v>70</v>
      </c>
      <c r="C81" s="251" t="s">
        <v>72</v>
      </c>
      <c r="D81" s="8" t="s">
        <v>104</v>
      </c>
      <c r="E81" s="8" t="s">
        <v>106</v>
      </c>
      <c r="F81" s="251"/>
      <c r="G81" s="193">
        <v>436.38900000000001</v>
      </c>
      <c r="H81" s="193">
        <v>436.38900000000001</v>
      </c>
    </row>
    <row r="82" spans="1:8" ht="33.75" x14ac:dyDescent="0.2">
      <c r="A82" s="1" t="s">
        <v>87</v>
      </c>
      <c r="B82" s="8" t="s">
        <v>70</v>
      </c>
      <c r="C82" s="251" t="s">
        <v>72</v>
      </c>
      <c r="D82" s="8" t="s">
        <v>104</v>
      </c>
      <c r="E82" s="8" t="s">
        <v>107</v>
      </c>
      <c r="F82" s="251">
        <v>100</v>
      </c>
      <c r="G82" s="193">
        <v>436.38900000000001</v>
      </c>
      <c r="H82" s="193">
        <v>436.38900000000001</v>
      </c>
    </row>
    <row r="83" spans="1:8" x14ac:dyDescent="0.2">
      <c r="A83" s="1" t="s">
        <v>108</v>
      </c>
      <c r="B83" s="8" t="s">
        <v>70</v>
      </c>
      <c r="C83" s="251" t="s">
        <v>72</v>
      </c>
      <c r="D83" s="8" t="s">
        <v>104</v>
      </c>
      <c r="E83" s="8" t="s">
        <v>107</v>
      </c>
      <c r="F83" s="251">
        <v>120</v>
      </c>
      <c r="G83" s="193">
        <v>436.38900000000001</v>
      </c>
      <c r="H83" s="193">
        <v>436.38900000000001</v>
      </c>
    </row>
    <row r="84" spans="1:8" x14ac:dyDescent="0.2">
      <c r="A84" s="5" t="s">
        <v>109</v>
      </c>
      <c r="B84" s="8" t="s">
        <v>70</v>
      </c>
      <c r="C84" s="251" t="s">
        <v>72</v>
      </c>
      <c r="D84" s="8" t="s">
        <v>104</v>
      </c>
      <c r="E84" s="8" t="s">
        <v>107</v>
      </c>
      <c r="F84" s="251">
        <v>121</v>
      </c>
      <c r="G84" s="193">
        <v>335.16800000000001</v>
      </c>
      <c r="H84" s="193">
        <v>335.16800000000001</v>
      </c>
    </row>
    <row r="85" spans="1:8" ht="33.75" x14ac:dyDescent="0.2">
      <c r="A85" s="5" t="s">
        <v>110</v>
      </c>
      <c r="B85" s="8" t="s">
        <v>70</v>
      </c>
      <c r="C85" s="251" t="s">
        <v>72</v>
      </c>
      <c r="D85" s="8" t="s">
        <v>104</v>
      </c>
      <c r="E85" s="8" t="s">
        <v>107</v>
      </c>
      <c r="F85" s="251">
        <v>129</v>
      </c>
      <c r="G85" s="193">
        <v>101.221</v>
      </c>
      <c r="H85" s="193">
        <v>101.221</v>
      </c>
    </row>
    <row r="86" spans="1:8" ht="22.5" x14ac:dyDescent="0.2">
      <c r="A86" s="5" t="s">
        <v>675</v>
      </c>
      <c r="B86" s="8" t="s">
        <v>70</v>
      </c>
      <c r="C86" s="251" t="s">
        <v>72</v>
      </c>
      <c r="D86" s="8" t="s">
        <v>104</v>
      </c>
      <c r="E86" s="8" t="s">
        <v>677</v>
      </c>
      <c r="F86" s="251"/>
      <c r="G86" s="193">
        <v>0</v>
      </c>
      <c r="H86" s="193">
        <v>0</v>
      </c>
    </row>
    <row r="87" spans="1:8" ht="33.75" x14ac:dyDescent="0.2">
      <c r="A87" s="1" t="s">
        <v>87</v>
      </c>
      <c r="B87" s="8" t="s">
        <v>70</v>
      </c>
      <c r="C87" s="251" t="s">
        <v>72</v>
      </c>
      <c r="D87" s="8" t="s">
        <v>104</v>
      </c>
      <c r="E87" s="8" t="s">
        <v>677</v>
      </c>
      <c r="F87" s="251">
        <v>100</v>
      </c>
      <c r="G87" s="193">
        <v>0</v>
      </c>
      <c r="H87" s="193">
        <v>0</v>
      </c>
    </row>
    <row r="88" spans="1:8" x14ac:dyDescent="0.2">
      <c r="A88" s="1" t="s">
        <v>108</v>
      </c>
      <c r="B88" s="8" t="s">
        <v>70</v>
      </c>
      <c r="C88" s="251" t="s">
        <v>72</v>
      </c>
      <c r="D88" s="8" t="s">
        <v>104</v>
      </c>
      <c r="E88" s="8" t="s">
        <v>677</v>
      </c>
      <c r="F88" s="251">
        <v>120</v>
      </c>
      <c r="G88" s="193">
        <v>0</v>
      </c>
      <c r="H88" s="193">
        <v>0</v>
      </c>
    </row>
    <row r="89" spans="1:8" x14ac:dyDescent="0.2">
      <c r="A89" s="5" t="s">
        <v>109</v>
      </c>
      <c r="B89" s="8" t="s">
        <v>70</v>
      </c>
      <c r="C89" s="251" t="s">
        <v>72</v>
      </c>
      <c r="D89" s="8" t="s">
        <v>104</v>
      </c>
      <c r="E89" s="8" t="s">
        <v>677</v>
      </c>
      <c r="F89" s="251">
        <v>121</v>
      </c>
      <c r="G89" s="193"/>
      <c r="H89" s="193"/>
    </row>
    <row r="90" spans="1:8" ht="33.75" x14ac:dyDescent="0.2">
      <c r="A90" s="5" t="s">
        <v>110</v>
      </c>
      <c r="B90" s="8" t="s">
        <v>70</v>
      </c>
      <c r="C90" s="251" t="s">
        <v>72</v>
      </c>
      <c r="D90" s="8" t="s">
        <v>104</v>
      </c>
      <c r="E90" s="8" t="s">
        <v>677</v>
      </c>
      <c r="F90" s="251">
        <v>129</v>
      </c>
      <c r="G90" s="193"/>
      <c r="H90" s="193"/>
    </row>
    <row r="91" spans="1:8" ht="22.5" x14ac:dyDescent="0.2">
      <c r="A91" s="1" t="s">
        <v>94</v>
      </c>
      <c r="B91" s="8" t="s">
        <v>70</v>
      </c>
      <c r="C91" s="251" t="s">
        <v>72</v>
      </c>
      <c r="D91" s="8" t="s">
        <v>104</v>
      </c>
      <c r="E91" s="8" t="s">
        <v>117</v>
      </c>
      <c r="F91" s="251"/>
      <c r="G91" s="193">
        <v>21352.501</v>
      </c>
      <c r="H91" s="193">
        <v>21352.501</v>
      </c>
    </row>
    <row r="92" spans="1:8" ht="33.75" x14ac:dyDescent="0.2">
      <c r="A92" s="1" t="s">
        <v>87</v>
      </c>
      <c r="B92" s="8" t="s">
        <v>70</v>
      </c>
      <c r="C92" s="251" t="s">
        <v>72</v>
      </c>
      <c r="D92" s="8" t="s">
        <v>104</v>
      </c>
      <c r="E92" s="8" t="s">
        <v>118</v>
      </c>
      <c r="F92" s="251">
        <v>100</v>
      </c>
      <c r="G92" s="193">
        <v>20317.819</v>
      </c>
      <c r="H92" s="193">
        <v>20317.819</v>
      </c>
    </row>
    <row r="93" spans="1:8" x14ac:dyDescent="0.2">
      <c r="A93" s="1" t="s">
        <v>89</v>
      </c>
      <c r="B93" s="8" t="s">
        <v>70</v>
      </c>
      <c r="C93" s="251" t="s">
        <v>72</v>
      </c>
      <c r="D93" s="8" t="s">
        <v>104</v>
      </c>
      <c r="E93" s="8" t="s">
        <v>118</v>
      </c>
      <c r="F93" s="251">
        <v>110</v>
      </c>
      <c r="G93" s="193">
        <v>20317.819</v>
      </c>
      <c r="H93" s="193">
        <v>20317.819</v>
      </c>
    </row>
    <row r="94" spans="1:8" x14ac:dyDescent="0.2">
      <c r="A94" s="1" t="s">
        <v>90</v>
      </c>
      <c r="B94" s="8" t="s">
        <v>70</v>
      </c>
      <c r="C94" s="251" t="s">
        <v>72</v>
      </c>
      <c r="D94" s="8" t="s">
        <v>104</v>
      </c>
      <c r="E94" s="8" t="s">
        <v>118</v>
      </c>
      <c r="F94" s="251">
        <v>111</v>
      </c>
      <c r="G94" s="193">
        <v>15605.046</v>
      </c>
      <c r="H94" s="193">
        <v>15605.046</v>
      </c>
    </row>
    <row r="95" spans="1:8" ht="22.5" x14ac:dyDescent="0.2">
      <c r="A95" s="5" t="s">
        <v>91</v>
      </c>
      <c r="B95" s="8" t="s">
        <v>70</v>
      </c>
      <c r="C95" s="251" t="s">
        <v>72</v>
      </c>
      <c r="D95" s="8" t="s">
        <v>104</v>
      </c>
      <c r="E95" s="8" t="s">
        <v>118</v>
      </c>
      <c r="F95" s="251">
        <v>119</v>
      </c>
      <c r="G95" s="193">
        <v>4712.7730000000001</v>
      </c>
      <c r="H95" s="193">
        <v>4712.7730000000001</v>
      </c>
    </row>
    <row r="96" spans="1:8" x14ac:dyDescent="0.2">
      <c r="A96" s="1" t="s">
        <v>376</v>
      </c>
      <c r="B96" s="8" t="s">
        <v>70</v>
      </c>
      <c r="C96" s="251" t="s">
        <v>72</v>
      </c>
      <c r="D96" s="8" t="s">
        <v>104</v>
      </c>
      <c r="E96" s="8" t="s">
        <v>119</v>
      </c>
      <c r="F96" s="251" t="s">
        <v>96</v>
      </c>
      <c r="G96" s="193">
        <v>1033.3900000000001</v>
      </c>
      <c r="H96" s="193">
        <v>1033.3900000000001</v>
      </c>
    </row>
    <row r="97" spans="1:8" ht="22.5" x14ac:dyDescent="0.2">
      <c r="A97" s="1" t="s">
        <v>97</v>
      </c>
      <c r="B97" s="8" t="s">
        <v>70</v>
      </c>
      <c r="C97" s="251" t="s">
        <v>72</v>
      </c>
      <c r="D97" s="8" t="s">
        <v>104</v>
      </c>
      <c r="E97" s="8" t="s">
        <v>119</v>
      </c>
      <c r="F97" s="251" t="s">
        <v>98</v>
      </c>
      <c r="G97" s="193">
        <v>1033.3900000000001</v>
      </c>
      <c r="H97" s="193">
        <v>1033.3900000000001</v>
      </c>
    </row>
    <row r="98" spans="1:8" ht="22.5" x14ac:dyDescent="0.2">
      <c r="A98" s="11" t="s">
        <v>111</v>
      </c>
      <c r="B98" s="8" t="s">
        <v>70</v>
      </c>
      <c r="C98" s="251" t="s">
        <v>72</v>
      </c>
      <c r="D98" s="8" t="s">
        <v>104</v>
      </c>
      <c r="E98" s="8" t="s">
        <v>119</v>
      </c>
      <c r="F98" s="251">
        <v>242</v>
      </c>
      <c r="G98" s="193">
        <v>212</v>
      </c>
      <c r="H98" s="193">
        <v>212</v>
      </c>
    </row>
    <row r="99" spans="1:8" ht="22.5" x14ac:dyDescent="0.2">
      <c r="A99" s="11" t="s">
        <v>477</v>
      </c>
      <c r="B99" s="8" t="s">
        <v>70</v>
      </c>
      <c r="C99" s="251" t="s">
        <v>72</v>
      </c>
      <c r="D99" s="8" t="s">
        <v>104</v>
      </c>
      <c r="E99" s="8" t="s">
        <v>119</v>
      </c>
      <c r="F99" s="251">
        <v>243</v>
      </c>
      <c r="G99" s="193"/>
      <c r="H99" s="193"/>
    </row>
    <row r="100" spans="1:8" x14ac:dyDescent="0.2">
      <c r="A100" s="11" t="s">
        <v>393</v>
      </c>
      <c r="B100" s="8" t="s">
        <v>70</v>
      </c>
      <c r="C100" s="251" t="s">
        <v>72</v>
      </c>
      <c r="D100" s="8" t="s">
        <v>104</v>
      </c>
      <c r="E100" s="8" t="s">
        <v>119</v>
      </c>
      <c r="F100" s="251" t="s">
        <v>100</v>
      </c>
      <c r="G100" s="193">
        <v>678.08</v>
      </c>
      <c r="H100" s="193">
        <v>678.08</v>
      </c>
    </row>
    <row r="101" spans="1:8" x14ac:dyDescent="0.2">
      <c r="A101" s="11" t="s">
        <v>549</v>
      </c>
      <c r="B101" s="8" t="s">
        <v>70</v>
      </c>
      <c r="C101" s="251" t="s">
        <v>72</v>
      </c>
      <c r="D101" s="8" t="s">
        <v>104</v>
      </c>
      <c r="E101" s="8" t="s">
        <v>119</v>
      </c>
      <c r="F101" s="251">
        <v>247</v>
      </c>
      <c r="G101" s="193">
        <v>143.31</v>
      </c>
      <c r="H101" s="193">
        <v>143.31</v>
      </c>
    </row>
    <row r="102" spans="1:8" x14ac:dyDescent="0.2">
      <c r="A102" s="11" t="s">
        <v>112</v>
      </c>
      <c r="B102" s="8" t="s">
        <v>70</v>
      </c>
      <c r="C102" s="251" t="s">
        <v>72</v>
      </c>
      <c r="D102" s="8" t="s">
        <v>104</v>
      </c>
      <c r="E102" s="8" t="s">
        <v>119</v>
      </c>
      <c r="F102" s="251" t="s">
        <v>171</v>
      </c>
      <c r="G102" s="193">
        <v>1.292</v>
      </c>
      <c r="H102" s="193">
        <v>1.292</v>
      </c>
    </row>
    <row r="103" spans="1:8" x14ac:dyDescent="0.2">
      <c r="A103" s="11" t="s">
        <v>113</v>
      </c>
      <c r="B103" s="8" t="s">
        <v>70</v>
      </c>
      <c r="C103" s="251" t="s">
        <v>72</v>
      </c>
      <c r="D103" s="8" t="s">
        <v>104</v>
      </c>
      <c r="E103" s="8" t="s">
        <v>119</v>
      </c>
      <c r="F103" s="251" t="s">
        <v>114</v>
      </c>
      <c r="G103" s="193">
        <v>1.292</v>
      </c>
      <c r="H103" s="193">
        <v>1.292</v>
      </c>
    </row>
    <row r="104" spans="1:8" x14ac:dyDescent="0.2">
      <c r="A104" s="28" t="s">
        <v>115</v>
      </c>
      <c r="B104" s="8" t="s">
        <v>70</v>
      </c>
      <c r="C104" s="251" t="s">
        <v>72</v>
      </c>
      <c r="D104" s="8" t="s">
        <v>104</v>
      </c>
      <c r="E104" s="8" t="s">
        <v>119</v>
      </c>
      <c r="F104" s="251" t="s">
        <v>116</v>
      </c>
      <c r="G104" s="193">
        <v>1.292</v>
      </c>
      <c r="H104" s="193">
        <v>1.292</v>
      </c>
    </row>
    <row r="105" spans="1:8" x14ac:dyDescent="0.2">
      <c r="A105" s="11" t="s">
        <v>172</v>
      </c>
      <c r="B105" s="8" t="s">
        <v>70</v>
      </c>
      <c r="C105" s="251" t="s">
        <v>72</v>
      </c>
      <c r="D105" s="8" t="s">
        <v>104</v>
      </c>
      <c r="E105" s="8" t="s">
        <v>119</v>
      </c>
      <c r="F105" s="251">
        <v>852</v>
      </c>
      <c r="G105" s="193"/>
      <c r="H105" s="193"/>
    </row>
    <row r="106" spans="1:8" x14ac:dyDescent="0.2">
      <c r="A106" s="11" t="s">
        <v>370</v>
      </c>
      <c r="B106" s="8" t="s">
        <v>70</v>
      </c>
      <c r="C106" s="251" t="s">
        <v>72</v>
      </c>
      <c r="D106" s="8" t="s">
        <v>104</v>
      </c>
      <c r="E106" s="8" t="s">
        <v>119</v>
      </c>
      <c r="F106" s="251">
        <v>853</v>
      </c>
      <c r="G106" s="193"/>
      <c r="H106" s="193"/>
    </row>
    <row r="107" spans="1:8" ht="22.5" x14ac:dyDescent="0.2">
      <c r="A107" s="1" t="s">
        <v>485</v>
      </c>
      <c r="B107" s="8" t="s">
        <v>70</v>
      </c>
      <c r="C107" s="251" t="s">
        <v>72</v>
      </c>
      <c r="D107" s="8" t="s">
        <v>104</v>
      </c>
      <c r="E107" s="8" t="s">
        <v>560</v>
      </c>
      <c r="F107" s="251"/>
      <c r="G107" s="193">
        <v>1127.123</v>
      </c>
      <c r="H107" s="193">
        <v>1127.123</v>
      </c>
    </row>
    <row r="108" spans="1:8" ht="22.5" x14ac:dyDescent="0.2">
      <c r="A108" s="1" t="s">
        <v>78</v>
      </c>
      <c r="B108" s="8" t="s">
        <v>70</v>
      </c>
      <c r="C108" s="251" t="s">
        <v>72</v>
      </c>
      <c r="D108" s="8" t="s">
        <v>104</v>
      </c>
      <c r="E108" s="8" t="s">
        <v>560</v>
      </c>
      <c r="F108" s="251">
        <v>600</v>
      </c>
      <c r="G108" s="193">
        <v>1127.123</v>
      </c>
      <c r="H108" s="193">
        <v>1127.123</v>
      </c>
    </row>
    <row r="109" spans="1:8" x14ac:dyDescent="0.2">
      <c r="A109" s="1" t="s">
        <v>80</v>
      </c>
      <c r="B109" s="8" t="s">
        <v>70</v>
      </c>
      <c r="C109" s="251" t="s">
        <v>72</v>
      </c>
      <c r="D109" s="8" t="s">
        <v>104</v>
      </c>
      <c r="E109" s="8" t="s">
        <v>560</v>
      </c>
      <c r="F109" s="251">
        <v>610</v>
      </c>
      <c r="G109" s="193">
        <v>1127.123</v>
      </c>
      <c r="H109" s="193">
        <v>1127.123</v>
      </c>
    </row>
    <row r="110" spans="1:8" ht="33.75" x14ac:dyDescent="0.2">
      <c r="A110" s="1" t="s">
        <v>82</v>
      </c>
      <c r="B110" s="8" t="s">
        <v>70</v>
      </c>
      <c r="C110" s="251" t="s">
        <v>72</v>
      </c>
      <c r="D110" s="8" t="s">
        <v>104</v>
      </c>
      <c r="E110" s="8" t="s">
        <v>560</v>
      </c>
      <c r="F110" s="251">
        <v>611</v>
      </c>
      <c r="G110" s="193">
        <v>1127.123</v>
      </c>
      <c r="H110" s="193">
        <v>1127.123</v>
      </c>
    </row>
    <row r="111" spans="1:8" x14ac:dyDescent="0.2">
      <c r="A111" s="3" t="s">
        <v>326</v>
      </c>
      <c r="B111" s="247" t="s">
        <v>70</v>
      </c>
      <c r="C111" s="255">
        <v>12</v>
      </c>
      <c r="D111" s="247"/>
      <c r="E111" s="247"/>
      <c r="F111" s="255"/>
      <c r="G111" s="194">
        <v>60</v>
      </c>
      <c r="H111" s="194">
        <v>60</v>
      </c>
    </row>
    <row r="112" spans="1:8" x14ac:dyDescent="0.2">
      <c r="A112" s="33" t="s">
        <v>327</v>
      </c>
      <c r="B112" s="249" t="s">
        <v>70</v>
      </c>
      <c r="C112" s="250">
        <v>12</v>
      </c>
      <c r="D112" s="249" t="s">
        <v>189</v>
      </c>
      <c r="E112" s="249"/>
      <c r="F112" s="250"/>
      <c r="G112" s="192">
        <v>60</v>
      </c>
      <c r="H112" s="192">
        <v>60</v>
      </c>
    </row>
    <row r="113" spans="1:12" ht="22.5" x14ac:dyDescent="0.2">
      <c r="A113" s="1" t="s">
        <v>808</v>
      </c>
      <c r="B113" s="8" t="s">
        <v>70</v>
      </c>
      <c r="C113" s="251">
        <v>12</v>
      </c>
      <c r="D113" s="8" t="s">
        <v>189</v>
      </c>
      <c r="E113" s="8" t="s">
        <v>807</v>
      </c>
      <c r="F113" s="251"/>
      <c r="G113" s="193">
        <v>60</v>
      </c>
      <c r="H113" s="193">
        <v>60</v>
      </c>
    </row>
    <row r="114" spans="1:12" x14ac:dyDescent="0.2">
      <c r="A114" s="1" t="s">
        <v>806</v>
      </c>
      <c r="B114" s="8" t="s">
        <v>70</v>
      </c>
      <c r="C114" s="251">
        <v>12</v>
      </c>
      <c r="D114" s="8" t="s">
        <v>189</v>
      </c>
      <c r="E114" s="8" t="s">
        <v>805</v>
      </c>
      <c r="F114" s="251"/>
      <c r="G114" s="193">
        <v>60</v>
      </c>
      <c r="H114" s="193">
        <v>60</v>
      </c>
    </row>
    <row r="115" spans="1:12" x14ac:dyDescent="0.2">
      <c r="A115" s="1" t="s">
        <v>376</v>
      </c>
      <c r="B115" s="8" t="s">
        <v>70</v>
      </c>
      <c r="C115" s="251">
        <v>12</v>
      </c>
      <c r="D115" s="8" t="s">
        <v>189</v>
      </c>
      <c r="E115" s="8" t="s">
        <v>805</v>
      </c>
      <c r="F115" s="251">
        <v>200</v>
      </c>
      <c r="G115" s="193">
        <v>60</v>
      </c>
      <c r="H115" s="193">
        <v>60</v>
      </c>
    </row>
    <row r="116" spans="1:12" ht="22.5" x14ac:dyDescent="0.2">
      <c r="A116" s="1" t="s">
        <v>97</v>
      </c>
      <c r="B116" s="8" t="s">
        <v>70</v>
      </c>
      <c r="C116" s="251">
        <v>12</v>
      </c>
      <c r="D116" s="8" t="s">
        <v>189</v>
      </c>
      <c r="E116" s="8" t="s">
        <v>805</v>
      </c>
      <c r="F116" s="251">
        <v>240</v>
      </c>
      <c r="G116" s="193">
        <v>60</v>
      </c>
      <c r="H116" s="193">
        <v>60</v>
      </c>
    </row>
    <row r="117" spans="1:12" ht="22.5" x14ac:dyDescent="0.2">
      <c r="A117" s="11" t="s">
        <v>111</v>
      </c>
      <c r="B117" s="8" t="s">
        <v>70</v>
      </c>
      <c r="C117" s="251">
        <v>12</v>
      </c>
      <c r="D117" s="8" t="s">
        <v>189</v>
      </c>
      <c r="E117" s="8" t="s">
        <v>805</v>
      </c>
      <c r="F117" s="251">
        <v>242</v>
      </c>
      <c r="G117" s="193">
        <v>3</v>
      </c>
      <c r="H117" s="193">
        <v>3</v>
      </c>
    </row>
    <row r="118" spans="1:12" x14ac:dyDescent="0.2">
      <c r="A118" s="11" t="s">
        <v>393</v>
      </c>
      <c r="B118" s="8" t="s">
        <v>70</v>
      </c>
      <c r="C118" s="251">
        <v>12</v>
      </c>
      <c r="D118" s="8" t="s">
        <v>189</v>
      </c>
      <c r="E118" s="8" t="s">
        <v>805</v>
      </c>
      <c r="F118" s="251">
        <v>244</v>
      </c>
      <c r="G118" s="193">
        <v>57</v>
      </c>
      <c r="H118" s="193">
        <v>57</v>
      </c>
    </row>
    <row r="119" spans="1:12" ht="31.5" x14ac:dyDescent="0.2">
      <c r="A119" s="243" t="s">
        <v>586</v>
      </c>
      <c r="B119" s="244" t="s">
        <v>121</v>
      </c>
      <c r="C119" s="256" t="s">
        <v>122</v>
      </c>
      <c r="D119" s="244" t="s">
        <v>122</v>
      </c>
      <c r="E119" s="244" t="s">
        <v>123</v>
      </c>
      <c r="F119" s="256" t="s">
        <v>124</v>
      </c>
      <c r="G119" s="246">
        <v>28564</v>
      </c>
      <c r="H119" s="246">
        <v>28564</v>
      </c>
      <c r="J119" s="187"/>
      <c r="L119" s="187"/>
    </row>
    <row r="120" spans="1:12" s="180" customFormat="1" ht="12" x14ac:dyDescent="0.2">
      <c r="A120" s="3" t="s">
        <v>125</v>
      </c>
      <c r="B120" s="247" t="s">
        <v>121</v>
      </c>
      <c r="C120" s="255" t="s">
        <v>126</v>
      </c>
      <c r="D120" s="247" t="s">
        <v>122</v>
      </c>
      <c r="E120" s="247" t="s">
        <v>123</v>
      </c>
      <c r="F120" s="255" t="s">
        <v>124</v>
      </c>
      <c r="G120" s="194">
        <v>28564</v>
      </c>
      <c r="H120" s="194">
        <v>28564</v>
      </c>
    </row>
    <row r="121" spans="1:12" s="180" customFormat="1" ht="11.25" x14ac:dyDescent="0.2">
      <c r="A121" s="39" t="s">
        <v>787</v>
      </c>
      <c r="B121" s="35" t="s">
        <v>121</v>
      </c>
      <c r="C121" s="35" t="s">
        <v>126</v>
      </c>
      <c r="D121" s="35" t="s">
        <v>74</v>
      </c>
      <c r="E121" s="27"/>
      <c r="F121" s="26"/>
      <c r="G121" s="36">
        <v>1465</v>
      </c>
      <c r="H121" s="36">
        <v>1465</v>
      </c>
    </row>
    <row r="122" spans="1:12" s="180" customFormat="1" ht="22.5" x14ac:dyDescent="0.2">
      <c r="A122" s="1" t="s">
        <v>788</v>
      </c>
      <c r="B122" s="45" t="s">
        <v>121</v>
      </c>
      <c r="C122" s="9" t="s">
        <v>126</v>
      </c>
      <c r="D122" s="45" t="s">
        <v>74</v>
      </c>
      <c r="E122" s="45" t="s">
        <v>941</v>
      </c>
      <c r="F122" s="9"/>
      <c r="G122" s="32">
        <v>1465</v>
      </c>
      <c r="H122" s="32">
        <v>1465</v>
      </c>
    </row>
    <row r="123" spans="1:12" s="180" customFormat="1" ht="11.25" x14ac:dyDescent="0.2">
      <c r="A123" s="28" t="s">
        <v>136</v>
      </c>
      <c r="B123" s="6" t="s">
        <v>121</v>
      </c>
      <c r="C123" s="6" t="s">
        <v>126</v>
      </c>
      <c r="D123" s="6" t="s">
        <v>74</v>
      </c>
      <c r="E123" s="45" t="s">
        <v>941</v>
      </c>
      <c r="F123" s="6" t="s">
        <v>137</v>
      </c>
      <c r="G123" s="32">
        <v>1465</v>
      </c>
      <c r="H123" s="32">
        <v>1465</v>
      </c>
    </row>
    <row r="124" spans="1:12" s="180" customFormat="1" ht="11.25" x14ac:dyDescent="0.2">
      <c r="A124" s="28" t="s">
        <v>138</v>
      </c>
      <c r="B124" s="6" t="s">
        <v>121</v>
      </c>
      <c r="C124" s="6" t="s">
        <v>126</v>
      </c>
      <c r="D124" s="6" t="s">
        <v>74</v>
      </c>
      <c r="E124" s="45" t="s">
        <v>941</v>
      </c>
      <c r="F124" s="15">
        <v>310</v>
      </c>
      <c r="G124" s="32">
        <v>1465</v>
      </c>
      <c r="H124" s="32">
        <v>1465</v>
      </c>
    </row>
    <row r="125" spans="1:12" s="180" customFormat="1" ht="11.25" x14ac:dyDescent="0.2">
      <c r="A125" s="11" t="s">
        <v>785</v>
      </c>
      <c r="B125" s="6" t="s">
        <v>121</v>
      </c>
      <c r="C125" s="6" t="s">
        <v>126</v>
      </c>
      <c r="D125" s="6" t="s">
        <v>74</v>
      </c>
      <c r="E125" s="45" t="s">
        <v>941</v>
      </c>
      <c r="F125" s="15">
        <v>312</v>
      </c>
      <c r="G125" s="32">
        <v>1465</v>
      </c>
      <c r="H125" s="32">
        <v>1465</v>
      </c>
    </row>
    <row r="126" spans="1:12" s="180" customFormat="1" ht="12" x14ac:dyDescent="0.2">
      <c r="A126" s="33" t="s">
        <v>127</v>
      </c>
      <c r="B126" s="249" t="s">
        <v>121</v>
      </c>
      <c r="C126" s="250" t="s">
        <v>126</v>
      </c>
      <c r="D126" s="249" t="s">
        <v>128</v>
      </c>
      <c r="E126" s="249"/>
      <c r="F126" s="250"/>
      <c r="G126" s="192">
        <v>13561</v>
      </c>
      <c r="H126" s="192">
        <v>13561</v>
      </c>
    </row>
    <row r="127" spans="1:12" s="180" customFormat="1" ht="22.5" x14ac:dyDescent="0.2">
      <c r="A127" s="1" t="s">
        <v>619</v>
      </c>
      <c r="B127" s="8" t="s">
        <v>121</v>
      </c>
      <c r="C127" s="251">
        <v>10</v>
      </c>
      <c r="D127" s="8" t="s">
        <v>128</v>
      </c>
      <c r="E127" s="8" t="s">
        <v>129</v>
      </c>
      <c r="F127" s="251"/>
      <c r="G127" s="193">
        <v>13561</v>
      </c>
      <c r="H127" s="193">
        <v>13561</v>
      </c>
    </row>
    <row r="128" spans="1:12" s="180" customFormat="1" ht="22.5" x14ac:dyDescent="0.2">
      <c r="A128" s="1" t="s">
        <v>130</v>
      </c>
      <c r="B128" s="254" t="s">
        <v>121</v>
      </c>
      <c r="C128" s="254" t="s">
        <v>126</v>
      </c>
      <c r="D128" s="254" t="s">
        <v>128</v>
      </c>
      <c r="E128" s="254" t="s">
        <v>131</v>
      </c>
      <c r="F128" s="257"/>
      <c r="G128" s="258">
        <v>3895</v>
      </c>
      <c r="H128" s="258">
        <v>3895</v>
      </c>
    </row>
    <row r="129" spans="1:8" s="180" customFormat="1" ht="22.5" hidden="1" x14ac:dyDescent="0.2">
      <c r="A129" s="1" t="s">
        <v>132</v>
      </c>
      <c r="B129" s="254" t="s">
        <v>121</v>
      </c>
      <c r="C129" s="254" t="s">
        <v>126</v>
      </c>
      <c r="D129" s="254" t="s">
        <v>128</v>
      </c>
      <c r="E129" s="254" t="s">
        <v>133</v>
      </c>
      <c r="F129" s="257"/>
      <c r="G129" s="258">
        <v>0</v>
      </c>
      <c r="H129" s="258">
        <v>0</v>
      </c>
    </row>
    <row r="130" spans="1:8" s="180" customFormat="1" ht="12" hidden="1" x14ac:dyDescent="0.2">
      <c r="A130" s="28" t="s">
        <v>134</v>
      </c>
      <c r="B130" s="254" t="s">
        <v>121</v>
      </c>
      <c r="C130" s="254" t="s">
        <v>126</v>
      </c>
      <c r="D130" s="254" t="s">
        <v>128</v>
      </c>
      <c r="E130" s="254" t="s">
        <v>135</v>
      </c>
      <c r="F130" s="257"/>
      <c r="G130" s="258">
        <v>0</v>
      </c>
      <c r="H130" s="258">
        <v>0</v>
      </c>
    </row>
    <row r="131" spans="1:8" s="180" customFormat="1" ht="12" hidden="1" x14ac:dyDescent="0.2">
      <c r="A131" s="28" t="s">
        <v>136</v>
      </c>
      <c r="B131" s="254" t="s">
        <v>121</v>
      </c>
      <c r="C131" s="254" t="s">
        <v>126</v>
      </c>
      <c r="D131" s="254" t="s">
        <v>128</v>
      </c>
      <c r="E131" s="254" t="s">
        <v>135</v>
      </c>
      <c r="F131" s="254" t="s">
        <v>137</v>
      </c>
      <c r="G131" s="258">
        <v>0</v>
      </c>
      <c r="H131" s="258">
        <v>0</v>
      </c>
    </row>
    <row r="132" spans="1:8" s="180" customFormat="1" ht="12" hidden="1" x14ac:dyDescent="0.2">
      <c r="A132" s="28" t="s">
        <v>138</v>
      </c>
      <c r="B132" s="254" t="s">
        <v>121</v>
      </c>
      <c r="C132" s="254" t="s">
        <v>126</v>
      </c>
      <c r="D132" s="254" t="s">
        <v>128</v>
      </c>
      <c r="E132" s="254" t="s">
        <v>135</v>
      </c>
      <c r="F132" s="257">
        <v>310</v>
      </c>
      <c r="G132" s="258">
        <v>0</v>
      </c>
      <c r="H132" s="258">
        <v>0</v>
      </c>
    </row>
    <row r="133" spans="1:8" s="180" customFormat="1" ht="33.75" hidden="1" x14ac:dyDescent="0.2">
      <c r="A133" s="296" t="s">
        <v>375</v>
      </c>
      <c r="B133" s="254" t="s">
        <v>121</v>
      </c>
      <c r="C133" s="254" t="s">
        <v>126</v>
      </c>
      <c r="D133" s="254" t="s">
        <v>128</v>
      </c>
      <c r="E133" s="254" t="s">
        <v>135</v>
      </c>
      <c r="F133" s="257">
        <v>313</v>
      </c>
      <c r="G133" s="258"/>
      <c r="H133" s="258"/>
    </row>
    <row r="134" spans="1:8" s="180" customFormat="1" ht="22.5" x14ac:dyDescent="0.2">
      <c r="A134" s="1" t="s">
        <v>140</v>
      </c>
      <c r="B134" s="8" t="s">
        <v>121</v>
      </c>
      <c r="C134" s="251">
        <v>10</v>
      </c>
      <c r="D134" s="8" t="s">
        <v>128</v>
      </c>
      <c r="E134" s="8" t="s">
        <v>141</v>
      </c>
      <c r="F134" s="251" t="s">
        <v>124</v>
      </c>
      <c r="G134" s="193">
        <v>3678</v>
      </c>
      <c r="H134" s="193">
        <v>3678</v>
      </c>
    </row>
    <row r="135" spans="1:8" s="180" customFormat="1" ht="22.5" x14ac:dyDescent="0.2">
      <c r="A135" s="1" t="s">
        <v>54</v>
      </c>
      <c r="B135" s="8" t="s">
        <v>121</v>
      </c>
      <c r="C135" s="251" t="s">
        <v>126</v>
      </c>
      <c r="D135" s="8" t="s">
        <v>128</v>
      </c>
      <c r="E135" s="8" t="s">
        <v>142</v>
      </c>
      <c r="F135" s="251"/>
      <c r="G135" s="193">
        <v>3678</v>
      </c>
      <c r="H135" s="193">
        <v>3678</v>
      </c>
    </row>
    <row r="136" spans="1:8" x14ac:dyDescent="0.2">
      <c r="A136" s="28" t="s">
        <v>136</v>
      </c>
      <c r="B136" s="8" t="s">
        <v>121</v>
      </c>
      <c r="C136" s="251" t="s">
        <v>126</v>
      </c>
      <c r="D136" s="8" t="s">
        <v>128</v>
      </c>
      <c r="E136" s="8" t="s">
        <v>142</v>
      </c>
      <c r="F136" s="251">
        <v>300</v>
      </c>
      <c r="G136" s="193">
        <v>3678</v>
      </c>
      <c r="H136" s="193">
        <v>3678</v>
      </c>
    </row>
    <row r="137" spans="1:8" ht="33.75" x14ac:dyDescent="0.2">
      <c r="A137" s="1" t="s">
        <v>375</v>
      </c>
      <c r="B137" s="8" t="s">
        <v>121</v>
      </c>
      <c r="C137" s="251" t="s">
        <v>126</v>
      </c>
      <c r="D137" s="8" t="s">
        <v>128</v>
      </c>
      <c r="E137" s="8" t="s">
        <v>142</v>
      </c>
      <c r="F137" s="251">
        <v>320</v>
      </c>
      <c r="G137" s="193">
        <v>3678</v>
      </c>
      <c r="H137" s="193">
        <v>3678</v>
      </c>
    </row>
    <row r="138" spans="1:8" ht="22.5" x14ac:dyDescent="0.2">
      <c r="A138" s="11" t="s">
        <v>445</v>
      </c>
      <c r="B138" s="8" t="s">
        <v>121</v>
      </c>
      <c r="C138" s="251" t="s">
        <v>126</v>
      </c>
      <c r="D138" s="8" t="s">
        <v>128</v>
      </c>
      <c r="E138" s="8" t="s">
        <v>142</v>
      </c>
      <c r="F138" s="251">
        <v>321</v>
      </c>
      <c r="G138" s="193">
        <v>3187</v>
      </c>
      <c r="H138" s="193">
        <v>3187</v>
      </c>
    </row>
    <row r="139" spans="1:8" ht="22.5" x14ac:dyDescent="0.2">
      <c r="A139" s="1" t="s">
        <v>609</v>
      </c>
      <c r="B139" s="8" t="s">
        <v>121</v>
      </c>
      <c r="C139" s="251" t="s">
        <v>126</v>
      </c>
      <c r="D139" s="8" t="s">
        <v>128</v>
      </c>
      <c r="E139" s="8" t="s">
        <v>142</v>
      </c>
      <c r="F139" s="251">
        <v>323</v>
      </c>
      <c r="G139" s="193">
        <v>491</v>
      </c>
      <c r="H139" s="193">
        <v>491</v>
      </c>
    </row>
    <row r="140" spans="1:8" ht="22.5" hidden="1" x14ac:dyDescent="0.2">
      <c r="A140" s="1" t="s">
        <v>54</v>
      </c>
      <c r="B140" s="8" t="s">
        <v>121</v>
      </c>
      <c r="C140" s="251" t="s">
        <v>126</v>
      </c>
      <c r="D140" s="8" t="s">
        <v>128</v>
      </c>
      <c r="E140" s="8" t="s">
        <v>700</v>
      </c>
      <c r="F140" s="251"/>
      <c r="G140" s="193">
        <v>0</v>
      </c>
      <c r="H140" s="193">
        <v>0</v>
      </c>
    </row>
    <row r="141" spans="1:8" hidden="1" x14ac:dyDescent="0.2">
      <c r="A141" s="28" t="s">
        <v>136</v>
      </c>
      <c r="B141" s="8" t="s">
        <v>121</v>
      </c>
      <c r="C141" s="251" t="s">
        <v>126</v>
      </c>
      <c r="D141" s="8" t="s">
        <v>128</v>
      </c>
      <c r="E141" s="8" t="s">
        <v>700</v>
      </c>
      <c r="F141" s="251">
        <v>300</v>
      </c>
      <c r="G141" s="193">
        <v>0</v>
      </c>
      <c r="H141" s="193">
        <v>0</v>
      </c>
    </row>
    <row r="142" spans="1:8" s="180" customFormat="1" ht="33.75" hidden="1" x14ac:dyDescent="0.2">
      <c r="A142" s="1" t="s">
        <v>375</v>
      </c>
      <c r="B142" s="8" t="s">
        <v>121</v>
      </c>
      <c r="C142" s="251" t="s">
        <v>126</v>
      </c>
      <c r="D142" s="8" t="s">
        <v>128</v>
      </c>
      <c r="E142" s="8" t="s">
        <v>700</v>
      </c>
      <c r="F142" s="251">
        <v>320</v>
      </c>
      <c r="G142" s="193">
        <v>0</v>
      </c>
      <c r="H142" s="193">
        <v>0</v>
      </c>
    </row>
    <row r="143" spans="1:8" s="180" customFormat="1" ht="22.5" hidden="1" x14ac:dyDescent="0.2">
      <c r="A143" s="11" t="s">
        <v>445</v>
      </c>
      <c r="B143" s="8" t="s">
        <v>121</v>
      </c>
      <c r="C143" s="251" t="s">
        <v>126</v>
      </c>
      <c r="D143" s="8" t="s">
        <v>128</v>
      </c>
      <c r="E143" s="8" t="s">
        <v>700</v>
      </c>
      <c r="F143" s="251">
        <v>321</v>
      </c>
      <c r="G143" s="193"/>
      <c r="H143" s="193"/>
    </row>
    <row r="144" spans="1:8" s="180" customFormat="1" ht="22.5" hidden="1" x14ac:dyDescent="0.2">
      <c r="A144" s="1" t="s">
        <v>609</v>
      </c>
      <c r="B144" s="8" t="s">
        <v>121</v>
      </c>
      <c r="C144" s="251" t="s">
        <v>126</v>
      </c>
      <c r="D144" s="8" t="s">
        <v>128</v>
      </c>
      <c r="E144" s="8" t="s">
        <v>700</v>
      </c>
      <c r="F144" s="251">
        <v>323</v>
      </c>
      <c r="G144" s="193"/>
      <c r="H144" s="193"/>
    </row>
    <row r="145" spans="1:8" s="180" customFormat="1" ht="22.5" x14ac:dyDescent="0.2">
      <c r="A145" s="28" t="s">
        <v>143</v>
      </c>
      <c r="B145" s="254" t="s">
        <v>121</v>
      </c>
      <c r="C145" s="254" t="s">
        <v>126</v>
      </c>
      <c r="D145" s="254" t="s">
        <v>128</v>
      </c>
      <c r="E145" s="254" t="s">
        <v>144</v>
      </c>
      <c r="F145" s="254"/>
      <c r="G145" s="258">
        <v>217</v>
      </c>
      <c r="H145" s="258">
        <v>217</v>
      </c>
    </row>
    <row r="146" spans="1:8" s="180" customFormat="1" ht="22.5" x14ac:dyDescent="0.2">
      <c r="A146" s="28" t="s">
        <v>621</v>
      </c>
      <c r="B146" s="254" t="s">
        <v>121</v>
      </c>
      <c r="C146" s="254" t="s">
        <v>126</v>
      </c>
      <c r="D146" s="254" t="s">
        <v>128</v>
      </c>
      <c r="E146" s="254" t="s">
        <v>145</v>
      </c>
      <c r="F146" s="254"/>
      <c r="G146" s="258">
        <v>217</v>
      </c>
      <c r="H146" s="258">
        <v>217</v>
      </c>
    </row>
    <row r="147" spans="1:8" x14ac:dyDescent="0.2">
      <c r="A147" s="28" t="s">
        <v>136</v>
      </c>
      <c r="B147" s="254" t="s">
        <v>121</v>
      </c>
      <c r="C147" s="254" t="s">
        <v>126</v>
      </c>
      <c r="D147" s="254" t="s">
        <v>128</v>
      </c>
      <c r="E147" s="254" t="s">
        <v>145</v>
      </c>
      <c r="F147" s="254" t="s">
        <v>137</v>
      </c>
      <c r="G147" s="258">
        <v>217</v>
      </c>
      <c r="H147" s="258">
        <v>217</v>
      </c>
    </row>
    <row r="148" spans="1:8" s="180" customFormat="1" ht="12" x14ac:dyDescent="0.2">
      <c r="A148" s="28" t="s">
        <v>138</v>
      </c>
      <c r="B148" s="254" t="s">
        <v>121</v>
      </c>
      <c r="C148" s="254" t="s">
        <v>126</v>
      </c>
      <c r="D148" s="254" t="s">
        <v>128</v>
      </c>
      <c r="E148" s="254" t="s">
        <v>145</v>
      </c>
      <c r="F148" s="257">
        <v>310</v>
      </c>
      <c r="G148" s="258">
        <v>217</v>
      </c>
      <c r="H148" s="258">
        <v>217</v>
      </c>
    </row>
    <row r="149" spans="1:8" s="180" customFormat="1" ht="22.5" x14ac:dyDescent="0.2">
      <c r="A149" s="11" t="s">
        <v>139</v>
      </c>
      <c r="B149" s="254" t="s">
        <v>121</v>
      </c>
      <c r="C149" s="254" t="s">
        <v>126</v>
      </c>
      <c r="D149" s="254" t="s">
        <v>128</v>
      </c>
      <c r="E149" s="254" t="s">
        <v>145</v>
      </c>
      <c r="F149" s="257">
        <v>313</v>
      </c>
      <c r="G149" s="258">
        <v>217</v>
      </c>
      <c r="H149" s="258">
        <v>217</v>
      </c>
    </row>
    <row r="150" spans="1:8" ht="22.5" x14ac:dyDescent="0.2">
      <c r="A150" s="1" t="s">
        <v>146</v>
      </c>
      <c r="B150" s="8" t="s">
        <v>121</v>
      </c>
      <c r="C150" s="251">
        <v>10</v>
      </c>
      <c r="D150" s="8" t="s">
        <v>128</v>
      </c>
      <c r="E150" s="8" t="s">
        <v>147</v>
      </c>
      <c r="F150" s="251"/>
      <c r="G150" s="193">
        <v>9666</v>
      </c>
      <c r="H150" s="193">
        <v>9666</v>
      </c>
    </row>
    <row r="151" spans="1:8" ht="22.5" x14ac:dyDescent="0.2">
      <c r="A151" s="28" t="s">
        <v>148</v>
      </c>
      <c r="B151" s="254" t="s">
        <v>121</v>
      </c>
      <c r="C151" s="254" t="s">
        <v>126</v>
      </c>
      <c r="D151" s="254" t="s">
        <v>128</v>
      </c>
      <c r="E151" s="254" t="s">
        <v>149</v>
      </c>
      <c r="F151" s="254"/>
      <c r="G151" s="258">
        <v>5126</v>
      </c>
      <c r="H151" s="258">
        <v>5126</v>
      </c>
    </row>
    <row r="152" spans="1:8" ht="22.5" x14ac:dyDescent="0.2">
      <c r="A152" s="28" t="s">
        <v>57</v>
      </c>
      <c r="B152" s="254" t="s">
        <v>121</v>
      </c>
      <c r="C152" s="254" t="s">
        <v>126</v>
      </c>
      <c r="D152" s="254" t="s">
        <v>128</v>
      </c>
      <c r="E152" s="254" t="s">
        <v>150</v>
      </c>
      <c r="F152" s="254"/>
      <c r="G152" s="258">
        <v>5126</v>
      </c>
      <c r="H152" s="258">
        <v>5126</v>
      </c>
    </row>
    <row r="153" spans="1:8" s="180" customFormat="1" ht="12" x14ac:dyDescent="0.2">
      <c r="A153" s="1" t="s">
        <v>376</v>
      </c>
      <c r="B153" s="8" t="s">
        <v>121</v>
      </c>
      <c r="C153" s="251" t="s">
        <v>126</v>
      </c>
      <c r="D153" s="8" t="s">
        <v>128</v>
      </c>
      <c r="E153" s="254" t="s">
        <v>150</v>
      </c>
      <c r="F153" s="251" t="s">
        <v>96</v>
      </c>
      <c r="G153" s="193">
        <v>85</v>
      </c>
      <c r="H153" s="193">
        <v>85</v>
      </c>
    </row>
    <row r="154" spans="1:8" s="180" customFormat="1" ht="22.5" x14ac:dyDescent="0.2">
      <c r="A154" s="1" t="s">
        <v>97</v>
      </c>
      <c r="B154" s="8" t="s">
        <v>121</v>
      </c>
      <c r="C154" s="251" t="s">
        <v>126</v>
      </c>
      <c r="D154" s="8" t="s">
        <v>128</v>
      </c>
      <c r="E154" s="254" t="s">
        <v>150</v>
      </c>
      <c r="F154" s="251" t="s">
        <v>98</v>
      </c>
      <c r="G154" s="193">
        <v>85</v>
      </c>
      <c r="H154" s="193">
        <v>85</v>
      </c>
    </row>
    <row r="155" spans="1:8" s="180" customFormat="1" ht="12" x14ac:dyDescent="0.2">
      <c r="A155" s="11" t="s">
        <v>393</v>
      </c>
      <c r="B155" s="8" t="s">
        <v>121</v>
      </c>
      <c r="C155" s="251" t="s">
        <v>126</v>
      </c>
      <c r="D155" s="8" t="s">
        <v>128</v>
      </c>
      <c r="E155" s="254" t="s">
        <v>150</v>
      </c>
      <c r="F155" s="251" t="s">
        <v>100</v>
      </c>
      <c r="G155" s="193">
        <v>85</v>
      </c>
      <c r="H155" s="193">
        <v>85</v>
      </c>
    </row>
    <row r="156" spans="1:8" s="180" customFormat="1" ht="12" x14ac:dyDescent="0.2">
      <c r="A156" s="28" t="s">
        <v>136</v>
      </c>
      <c r="B156" s="254" t="s">
        <v>121</v>
      </c>
      <c r="C156" s="254" t="s">
        <v>126</v>
      </c>
      <c r="D156" s="254" t="s">
        <v>128</v>
      </c>
      <c r="E156" s="254" t="s">
        <v>150</v>
      </c>
      <c r="F156" s="254" t="s">
        <v>137</v>
      </c>
      <c r="G156" s="258">
        <v>5041</v>
      </c>
      <c r="H156" s="258">
        <v>5041</v>
      </c>
    </row>
    <row r="157" spans="1:8" s="180" customFormat="1" ht="12" x14ac:dyDescent="0.2">
      <c r="A157" s="28" t="s">
        <v>138</v>
      </c>
      <c r="B157" s="254" t="s">
        <v>121</v>
      </c>
      <c r="C157" s="254" t="s">
        <v>126</v>
      </c>
      <c r="D157" s="254" t="s">
        <v>128</v>
      </c>
      <c r="E157" s="254" t="s">
        <v>150</v>
      </c>
      <c r="F157" s="257">
        <v>310</v>
      </c>
      <c r="G157" s="258">
        <v>5041</v>
      </c>
      <c r="H157" s="258">
        <v>5041</v>
      </c>
    </row>
    <row r="158" spans="1:8" s="180" customFormat="1" ht="22.5" x14ac:dyDescent="0.2">
      <c r="A158" s="11" t="s">
        <v>139</v>
      </c>
      <c r="B158" s="254" t="s">
        <v>121</v>
      </c>
      <c r="C158" s="254" t="s">
        <v>126</v>
      </c>
      <c r="D158" s="254" t="s">
        <v>128</v>
      </c>
      <c r="E158" s="254" t="s">
        <v>150</v>
      </c>
      <c r="F158" s="257">
        <v>313</v>
      </c>
      <c r="G158" s="258">
        <v>5041</v>
      </c>
      <c r="H158" s="258">
        <v>5041</v>
      </c>
    </row>
    <row r="159" spans="1:8" s="180" customFormat="1" ht="33.75" x14ac:dyDescent="0.2">
      <c r="A159" s="28" t="s">
        <v>151</v>
      </c>
      <c r="B159" s="254" t="s">
        <v>121</v>
      </c>
      <c r="C159" s="254" t="s">
        <v>126</v>
      </c>
      <c r="D159" s="254" t="s">
        <v>128</v>
      </c>
      <c r="E159" s="254" t="s">
        <v>152</v>
      </c>
      <c r="F159" s="254"/>
      <c r="G159" s="258">
        <v>40</v>
      </c>
      <c r="H159" s="258">
        <v>40</v>
      </c>
    </row>
    <row r="160" spans="1:8" s="180" customFormat="1" ht="33.75" x14ac:dyDescent="0.2">
      <c r="A160" s="28" t="s">
        <v>52</v>
      </c>
      <c r="B160" s="254" t="s">
        <v>121</v>
      </c>
      <c r="C160" s="254" t="s">
        <v>126</v>
      </c>
      <c r="D160" s="254" t="s">
        <v>128</v>
      </c>
      <c r="E160" s="254" t="s">
        <v>153</v>
      </c>
      <c r="F160" s="254"/>
      <c r="G160" s="258">
        <v>40</v>
      </c>
      <c r="H160" s="258">
        <v>40</v>
      </c>
    </row>
    <row r="161" spans="1:8" s="180" customFormat="1" ht="12" x14ac:dyDescent="0.2">
      <c r="A161" s="28" t="s">
        <v>136</v>
      </c>
      <c r="B161" s="254" t="s">
        <v>121</v>
      </c>
      <c r="C161" s="254" t="s">
        <v>126</v>
      </c>
      <c r="D161" s="254" t="s">
        <v>128</v>
      </c>
      <c r="E161" s="254" t="s">
        <v>153</v>
      </c>
      <c r="F161" s="254" t="s">
        <v>137</v>
      </c>
      <c r="G161" s="258">
        <v>40</v>
      </c>
      <c r="H161" s="258">
        <v>40</v>
      </c>
    </row>
    <row r="162" spans="1:8" s="180" customFormat="1" ht="12" x14ac:dyDescent="0.2">
      <c r="A162" s="28" t="s">
        <v>138</v>
      </c>
      <c r="B162" s="254" t="s">
        <v>121</v>
      </c>
      <c r="C162" s="254" t="s">
        <v>126</v>
      </c>
      <c r="D162" s="254" t="s">
        <v>128</v>
      </c>
      <c r="E162" s="254" t="s">
        <v>153</v>
      </c>
      <c r="F162" s="257">
        <v>310</v>
      </c>
      <c r="G162" s="258">
        <v>40</v>
      </c>
      <c r="H162" s="258">
        <v>40</v>
      </c>
    </row>
    <row r="163" spans="1:8" s="180" customFormat="1" ht="22.5" x14ac:dyDescent="0.2">
      <c r="A163" s="11" t="s">
        <v>139</v>
      </c>
      <c r="B163" s="254" t="s">
        <v>121</v>
      </c>
      <c r="C163" s="254" t="s">
        <v>126</v>
      </c>
      <c r="D163" s="254" t="s">
        <v>128</v>
      </c>
      <c r="E163" s="254" t="s">
        <v>153</v>
      </c>
      <c r="F163" s="257">
        <v>313</v>
      </c>
      <c r="G163" s="258">
        <v>40</v>
      </c>
      <c r="H163" s="258">
        <v>40</v>
      </c>
    </row>
    <row r="164" spans="1:8" s="180" customFormat="1" ht="22.5" x14ac:dyDescent="0.2">
      <c r="A164" s="1" t="s">
        <v>154</v>
      </c>
      <c r="B164" s="254" t="s">
        <v>121</v>
      </c>
      <c r="C164" s="254" t="s">
        <v>126</v>
      </c>
      <c r="D164" s="254" t="s">
        <v>128</v>
      </c>
      <c r="E164" s="254" t="s">
        <v>155</v>
      </c>
      <c r="F164" s="257"/>
      <c r="G164" s="258">
        <v>4500</v>
      </c>
      <c r="H164" s="258">
        <v>4500</v>
      </c>
    </row>
    <row r="165" spans="1:8" s="180" customFormat="1" ht="22.5" x14ac:dyDescent="0.2">
      <c r="A165" s="5" t="s">
        <v>51</v>
      </c>
      <c r="B165" s="254" t="s">
        <v>121</v>
      </c>
      <c r="C165" s="254" t="s">
        <v>126</v>
      </c>
      <c r="D165" s="254" t="s">
        <v>128</v>
      </c>
      <c r="E165" s="8" t="s">
        <v>156</v>
      </c>
      <c r="F165" s="251"/>
      <c r="G165" s="193">
        <v>4500</v>
      </c>
      <c r="H165" s="193">
        <v>4500</v>
      </c>
    </row>
    <row r="166" spans="1:8" s="180" customFormat="1" ht="12" x14ac:dyDescent="0.2">
      <c r="A166" s="1" t="s">
        <v>376</v>
      </c>
      <c r="B166" s="8" t="s">
        <v>121</v>
      </c>
      <c r="C166" s="251" t="s">
        <v>126</v>
      </c>
      <c r="D166" s="8" t="s">
        <v>128</v>
      </c>
      <c r="E166" s="8" t="s">
        <v>156</v>
      </c>
      <c r="F166" s="251" t="s">
        <v>96</v>
      </c>
      <c r="G166" s="193">
        <v>45</v>
      </c>
      <c r="H166" s="193">
        <v>45</v>
      </c>
    </row>
    <row r="167" spans="1:8" s="180" customFormat="1" ht="22.5" x14ac:dyDescent="0.2">
      <c r="A167" s="1" t="s">
        <v>97</v>
      </c>
      <c r="B167" s="8" t="s">
        <v>121</v>
      </c>
      <c r="C167" s="251" t="s">
        <v>126</v>
      </c>
      <c r="D167" s="8" t="s">
        <v>128</v>
      </c>
      <c r="E167" s="8" t="s">
        <v>156</v>
      </c>
      <c r="F167" s="251" t="s">
        <v>98</v>
      </c>
      <c r="G167" s="193">
        <v>45</v>
      </c>
      <c r="H167" s="193">
        <v>45</v>
      </c>
    </row>
    <row r="168" spans="1:8" s="180" customFormat="1" ht="12" x14ac:dyDescent="0.2">
      <c r="A168" s="11" t="s">
        <v>393</v>
      </c>
      <c r="B168" s="8" t="s">
        <v>121</v>
      </c>
      <c r="C168" s="251" t="s">
        <v>126</v>
      </c>
      <c r="D168" s="8" t="s">
        <v>128</v>
      </c>
      <c r="E168" s="8" t="s">
        <v>156</v>
      </c>
      <c r="F168" s="251" t="s">
        <v>100</v>
      </c>
      <c r="G168" s="193">
        <v>45</v>
      </c>
      <c r="H168" s="193">
        <v>45</v>
      </c>
    </row>
    <row r="169" spans="1:8" s="180" customFormat="1" ht="12" x14ac:dyDescent="0.2">
      <c r="A169" s="28" t="s">
        <v>136</v>
      </c>
      <c r="B169" s="254" t="s">
        <v>121</v>
      </c>
      <c r="C169" s="254" t="s">
        <v>126</v>
      </c>
      <c r="D169" s="254" t="s">
        <v>128</v>
      </c>
      <c r="E169" s="8" t="s">
        <v>156</v>
      </c>
      <c r="F169" s="254" t="s">
        <v>137</v>
      </c>
      <c r="G169" s="258">
        <v>4455</v>
      </c>
      <c r="H169" s="258">
        <v>4455</v>
      </c>
    </row>
    <row r="170" spans="1:8" s="180" customFormat="1" ht="33.75" x14ac:dyDescent="0.2">
      <c r="A170" s="1" t="s">
        <v>375</v>
      </c>
      <c r="B170" s="254" t="s">
        <v>121</v>
      </c>
      <c r="C170" s="254" t="s">
        <v>126</v>
      </c>
      <c r="D170" s="254" t="s">
        <v>128</v>
      </c>
      <c r="E170" s="8" t="s">
        <v>156</v>
      </c>
      <c r="F170" s="257">
        <v>320</v>
      </c>
      <c r="G170" s="258">
        <v>4455</v>
      </c>
      <c r="H170" s="258">
        <v>4455</v>
      </c>
    </row>
    <row r="171" spans="1:8" s="180" customFormat="1" ht="22.5" x14ac:dyDescent="0.2">
      <c r="A171" s="11" t="s">
        <v>445</v>
      </c>
      <c r="B171" s="254" t="s">
        <v>121</v>
      </c>
      <c r="C171" s="254" t="s">
        <v>126</v>
      </c>
      <c r="D171" s="254" t="s">
        <v>128</v>
      </c>
      <c r="E171" s="8" t="s">
        <v>156</v>
      </c>
      <c r="F171" s="257">
        <v>321</v>
      </c>
      <c r="G171" s="258">
        <v>4455</v>
      </c>
      <c r="H171" s="258">
        <v>4455</v>
      </c>
    </row>
    <row r="172" spans="1:8" s="180" customFormat="1" ht="22.5" hidden="1" x14ac:dyDescent="0.2">
      <c r="A172" s="11" t="s">
        <v>51</v>
      </c>
      <c r="B172" s="254" t="s">
        <v>121</v>
      </c>
      <c r="C172" s="254" t="s">
        <v>126</v>
      </c>
      <c r="D172" s="254" t="s">
        <v>128</v>
      </c>
      <c r="E172" s="8" t="s">
        <v>706</v>
      </c>
      <c r="F172" s="257"/>
      <c r="G172" s="258">
        <v>0</v>
      </c>
      <c r="H172" s="258">
        <v>0</v>
      </c>
    </row>
    <row r="173" spans="1:8" s="180" customFormat="1" ht="12" hidden="1" x14ac:dyDescent="0.2">
      <c r="A173" s="1" t="s">
        <v>376</v>
      </c>
      <c r="B173" s="254" t="s">
        <v>121</v>
      </c>
      <c r="C173" s="254" t="s">
        <v>126</v>
      </c>
      <c r="D173" s="254" t="s">
        <v>128</v>
      </c>
      <c r="E173" s="8" t="s">
        <v>706</v>
      </c>
      <c r="F173" s="257">
        <v>200</v>
      </c>
      <c r="G173" s="258">
        <v>0</v>
      </c>
      <c r="H173" s="258">
        <v>0</v>
      </c>
    </row>
    <row r="174" spans="1:8" ht="22.5" hidden="1" x14ac:dyDescent="0.2">
      <c r="A174" s="1" t="s">
        <v>97</v>
      </c>
      <c r="B174" s="254" t="s">
        <v>121</v>
      </c>
      <c r="C174" s="254" t="s">
        <v>126</v>
      </c>
      <c r="D174" s="254" t="s">
        <v>128</v>
      </c>
      <c r="E174" s="8" t="s">
        <v>706</v>
      </c>
      <c r="F174" s="257">
        <v>240</v>
      </c>
      <c r="G174" s="258">
        <v>0</v>
      </c>
      <c r="H174" s="258">
        <v>0</v>
      </c>
    </row>
    <row r="175" spans="1:8" hidden="1" x14ac:dyDescent="0.2">
      <c r="A175" s="11" t="s">
        <v>393</v>
      </c>
      <c r="B175" s="254" t="s">
        <v>121</v>
      </c>
      <c r="C175" s="254" t="s">
        <v>126</v>
      </c>
      <c r="D175" s="254" t="s">
        <v>128</v>
      </c>
      <c r="E175" s="8" t="s">
        <v>706</v>
      </c>
      <c r="F175" s="257">
        <v>244</v>
      </c>
      <c r="G175" s="258"/>
      <c r="H175" s="258"/>
    </row>
    <row r="176" spans="1:8" hidden="1" x14ac:dyDescent="0.2">
      <c r="A176" s="28" t="s">
        <v>136</v>
      </c>
      <c r="B176" s="254" t="s">
        <v>121</v>
      </c>
      <c r="C176" s="254" t="s">
        <v>126</v>
      </c>
      <c r="D176" s="254" t="s">
        <v>128</v>
      </c>
      <c r="E176" s="8" t="s">
        <v>706</v>
      </c>
      <c r="F176" s="257">
        <v>300</v>
      </c>
      <c r="G176" s="258">
        <v>0</v>
      </c>
      <c r="H176" s="258">
        <v>0</v>
      </c>
    </row>
    <row r="177" spans="1:8" ht="33.75" hidden="1" x14ac:dyDescent="0.2">
      <c r="A177" s="1" t="s">
        <v>375</v>
      </c>
      <c r="B177" s="254" t="s">
        <v>121</v>
      </c>
      <c r="C177" s="254" t="s">
        <v>126</v>
      </c>
      <c r="D177" s="254" t="s">
        <v>128</v>
      </c>
      <c r="E177" s="8" t="s">
        <v>706</v>
      </c>
      <c r="F177" s="257">
        <v>320</v>
      </c>
      <c r="G177" s="258">
        <v>0</v>
      </c>
      <c r="H177" s="258">
        <v>0</v>
      </c>
    </row>
    <row r="178" spans="1:8" ht="22.5" hidden="1" x14ac:dyDescent="0.2">
      <c r="A178" s="11" t="s">
        <v>445</v>
      </c>
      <c r="B178" s="254" t="s">
        <v>121</v>
      </c>
      <c r="C178" s="254" t="s">
        <v>126</v>
      </c>
      <c r="D178" s="254" t="s">
        <v>128</v>
      </c>
      <c r="E178" s="8" t="s">
        <v>706</v>
      </c>
      <c r="F178" s="257">
        <v>321</v>
      </c>
      <c r="G178" s="258"/>
      <c r="H178" s="258"/>
    </row>
    <row r="179" spans="1:8" x14ac:dyDescent="0.2">
      <c r="A179" s="39" t="s">
        <v>205</v>
      </c>
      <c r="B179" s="260" t="s">
        <v>121</v>
      </c>
      <c r="C179" s="260" t="s">
        <v>126</v>
      </c>
      <c r="D179" s="260" t="s">
        <v>104</v>
      </c>
      <c r="E179" s="249"/>
      <c r="F179" s="262"/>
      <c r="G179" s="261">
        <v>7082</v>
      </c>
      <c r="H179" s="261">
        <v>7082</v>
      </c>
    </row>
    <row r="180" spans="1:8" ht="45" x14ac:dyDescent="0.2">
      <c r="A180" s="5" t="s">
        <v>911</v>
      </c>
      <c r="B180" s="8" t="s">
        <v>121</v>
      </c>
      <c r="C180" s="251">
        <v>10</v>
      </c>
      <c r="D180" s="8" t="s">
        <v>104</v>
      </c>
      <c r="E180" s="8" t="s">
        <v>942</v>
      </c>
      <c r="F180" s="251"/>
      <c r="G180" s="258">
        <v>4182</v>
      </c>
      <c r="H180" s="258">
        <v>4182</v>
      </c>
    </row>
    <row r="181" spans="1:8" x14ac:dyDescent="0.2">
      <c r="A181" s="28" t="s">
        <v>136</v>
      </c>
      <c r="B181" s="8" t="s">
        <v>121</v>
      </c>
      <c r="C181" s="251">
        <v>10</v>
      </c>
      <c r="D181" s="8" t="s">
        <v>104</v>
      </c>
      <c r="E181" s="8" t="s">
        <v>942</v>
      </c>
      <c r="F181" s="254" t="s">
        <v>137</v>
      </c>
      <c r="G181" s="258">
        <v>4182</v>
      </c>
      <c r="H181" s="258">
        <v>4182</v>
      </c>
    </row>
    <row r="182" spans="1:8" ht="33.75" x14ac:dyDescent="0.2">
      <c r="A182" s="1" t="s">
        <v>375</v>
      </c>
      <c r="B182" s="8" t="s">
        <v>121</v>
      </c>
      <c r="C182" s="251">
        <v>10</v>
      </c>
      <c r="D182" s="8" t="s">
        <v>104</v>
      </c>
      <c r="E182" s="8" t="s">
        <v>942</v>
      </c>
      <c r="F182" s="257">
        <v>320</v>
      </c>
      <c r="G182" s="258">
        <v>4182</v>
      </c>
      <c r="H182" s="258">
        <v>4182</v>
      </c>
    </row>
    <row r="183" spans="1:8" ht="22.5" x14ac:dyDescent="0.2">
      <c r="A183" s="11" t="s">
        <v>445</v>
      </c>
      <c r="B183" s="8" t="s">
        <v>121</v>
      </c>
      <c r="C183" s="251">
        <v>10</v>
      </c>
      <c r="D183" s="8" t="s">
        <v>104</v>
      </c>
      <c r="E183" s="8" t="s">
        <v>942</v>
      </c>
      <c r="F183" s="257">
        <v>321</v>
      </c>
      <c r="G183" s="258">
        <v>4182</v>
      </c>
      <c r="H183" s="258">
        <v>4182</v>
      </c>
    </row>
    <row r="184" spans="1:8" ht="89.25" x14ac:dyDescent="0.2">
      <c r="A184" s="12" t="s">
        <v>919</v>
      </c>
      <c r="B184" s="304" t="s">
        <v>121</v>
      </c>
      <c r="C184" s="304" t="s">
        <v>126</v>
      </c>
      <c r="D184" s="304" t="s">
        <v>104</v>
      </c>
      <c r="E184" s="304" t="s">
        <v>963</v>
      </c>
      <c r="F184" s="305"/>
      <c r="G184" s="258">
        <v>2900</v>
      </c>
      <c r="H184" s="258">
        <v>2900</v>
      </c>
    </row>
    <row r="185" spans="1:8" x14ac:dyDescent="0.2">
      <c r="A185" s="306" t="s">
        <v>136</v>
      </c>
      <c r="B185" s="304" t="s">
        <v>121</v>
      </c>
      <c r="C185" s="304" t="s">
        <v>126</v>
      </c>
      <c r="D185" s="304" t="s">
        <v>104</v>
      </c>
      <c r="E185" s="304" t="s">
        <v>963</v>
      </c>
      <c r="F185" s="304" t="s">
        <v>137</v>
      </c>
      <c r="G185" s="258">
        <v>2900</v>
      </c>
      <c r="H185" s="258">
        <v>2900</v>
      </c>
    </row>
    <row r="186" spans="1:8" x14ac:dyDescent="0.2">
      <c r="A186" s="306" t="s">
        <v>138</v>
      </c>
      <c r="B186" s="304" t="s">
        <v>121</v>
      </c>
      <c r="C186" s="304" t="s">
        <v>126</v>
      </c>
      <c r="D186" s="304" t="s">
        <v>104</v>
      </c>
      <c r="E186" s="304" t="s">
        <v>963</v>
      </c>
      <c r="F186" s="305">
        <v>310</v>
      </c>
      <c r="G186" s="258">
        <v>2900</v>
      </c>
      <c r="H186" s="258">
        <v>2900</v>
      </c>
    </row>
    <row r="187" spans="1:8" x14ac:dyDescent="0.2">
      <c r="A187" s="307" t="s">
        <v>139</v>
      </c>
      <c r="B187" s="304" t="s">
        <v>121</v>
      </c>
      <c r="C187" s="304" t="s">
        <v>126</v>
      </c>
      <c r="D187" s="304" t="s">
        <v>104</v>
      </c>
      <c r="E187" s="304" t="s">
        <v>963</v>
      </c>
      <c r="F187" s="305">
        <v>313</v>
      </c>
      <c r="G187" s="258">
        <v>2900</v>
      </c>
      <c r="H187" s="258">
        <v>2900</v>
      </c>
    </row>
    <row r="188" spans="1:8" x14ac:dyDescent="0.2">
      <c r="A188" s="33" t="s">
        <v>157</v>
      </c>
      <c r="B188" s="249" t="s">
        <v>121</v>
      </c>
      <c r="C188" s="250" t="s">
        <v>126</v>
      </c>
      <c r="D188" s="249" t="s">
        <v>158</v>
      </c>
      <c r="E188" s="249" t="s">
        <v>123</v>
      </c>
      <c r="F188" s="250" t="s">
        <v>124</v>
      </c>
      <c r="G188" s="192">
        <v>6456</v>
      </c>
      <c r="H188" s="192">
        <v>6456</v>
      </c>
    </row>
    <row r="189" spans="1:8" ht="22.5" x14ac:dyDescent="0.2">
      <c r="A189" s="1" t="s">
        <v>619</v>
      </c>
      <c r="B189" s="8" t="s">
        <v>121</v>
      </c>
      <c r="C189" s="251">
        <v>10</v>
      </c>
      <c r="D189" s="8" t="s">
        <v>158</v>
      </c>
      <c r="E189" s="8" t="s">
        <v>129</v>
      </c>
      <c r="F189" s="251"/>
      <c r="G189" s="193">
        <v>1505</v>
      </c>
      <c r="H189" s="193">
        <v>1505</v>
      </c>
    </row>
    <row r="190" spans="1:8" ht="22.5" x14ac:dyDescent="0.2">
      <c r="A190" s="1" t="s">
        <v>130</v>
      </c>
      <c r="B190" s="8" t="s">
        <v>121</v>
      </c>
      <c r="C190" s="251" t="s">
        <v>126</v>
      </c>
      <c r="D190" s="8" t="s">
        <v>158</v>
      </c>
      <c r="E190" s="8" t="s">
        <v>131</v>
      </c>
      <c r="F190" s="251"/>
      <c r="G190" s="193">
        <v>1505</v>
      </c>
      <c r="H190" s="193">
        <v>1505</v>
      </c>
    </row>
    <row r="191" spans="1:8" ht="33.75" x14ac:dyDescent="0.2">
      <c r="A191" s="1" t="s">
        <v>159</v>
      </c>
      <c r="B191" s="8" t="s">
        <v>121</v>
      </c>
      <c r="C191" s="251" t="s">
        <v>126</v>
      </c>
      <c r="D191" s="8" t="s">
        <v>158</v>
      </c>
      <c r="E191" s="8" t="s">
        <v>160</v>
      </c>
      <c r="F191" s="251" t="s">
        <v>124</v>
      </c>
      <c r="G191" s="193">
        <v>1505</v>
      </c>
      <c r="H191" s="193">
        <v>1505</v>
      </c>
    </row>
    <row r="192" spans="1:8" ht="22.5" x14ac:dyDescent="0.2">
      <c r="A192" s="1" t="s">
        <v>381</v>
      </c>
      <c r="B192" s="8" t="s">
        <v>121</v>
      </c>
      <c r="C192" s="251" t="s">
        <v>126</v>
      </c>
      <c r="D192" s="8" t="s">
        <v>158</v>
      </c>
      <c r="E192" s="8" t="s">
        <v>161</v>
      </c>
      <c r="F192" s="251" t="s">
        <v>124</v>
      </c>
      <c r="G192" s="193">
        <v>1505</v>
      </c>
      <c r="H192" s="193">
        <v>1505</v>
      </c>
    </row>
    <row r="193" spans="1:8" x14ac:dyDescent="0.2">
      <c r="A193" s="1" t="s">
        <v>376</v>
      </c>
      <c r="B193" s="8" t="s">
        <v>121</v>
      </c>
      <c r="C193" s="251" t="s">
        <v>126</v>
      </c>
      <c r="D193" s="8" t="s">
        <v>158</v>
      </c>
      <c r="E193" s="8" t="s">
        <v>161</v>
      </c>
      <c r="F193" s="251" t="s">
        <v>96</v>
      </c>
      <c r="G193" s="193">
        <v>1505</v>
      </c>
      <c r="H193" s="193">
        <v>1505</v>
      </c>
    </row>
    <row r="194" spans="1:8" ht="22.5" x14ac:dyDescent="0.2">
      <c r="A194" s="1" t="s">
        <v>97</v>
      </c>
      <c r="B194" s="8" t="s">
        <v>121</v>
      </c>
      <c r="C194" s="251" t="s">
        <v>126</v>
      </c>
      <c r="D194" s="8" t="s">
        <v>158</v>
      </c>
      <c r="E194" s="8" t="s">
        <v>161</v>
      </c>
      <c r="F194" s="251" t="s">
        <v>98</v>
      </c>
      <c r="G194" s="193">
        <v>1505</v>
      </c>
      <c r="H194" s="193">
        <v>1505</v>
      </c>
    </row>
    <row r="195" spans="1:8" ht="22.5" x14ac:dyDescent="0.2">
      <c r="A195" s="11" t="s">
        <v>111</v>
      </c>
      <c r="B195" s="8" t="s">
        <v>121</v>
      </c>
      <c r="C195" s="251" t="s">
        <v>126</v>
      </c>
      <c r="D195" s="8" t="s">
        <v>158</v>
      </c>
      <c r="E195" s="8" t="s">
        <v>161</v>
      </c>
      <c r="F195" s="251">
        <v>242</v>
      </c>
      <c r="G195" s="193"/>
      <c r="H195" s="193"/>
    </row>
    <row r="196" spans="1:8" x14ac:dyDescent="0.2">
      <c r="A196" s="11" t="s">
        <v>393</v>
      </c>
      <c r="B196" s="8" t="s">
        <v>121</v>
      </c>
      <c r="C196" s="251" t="s">
        <v>126</v>
      </c>
      <c r="D196" s="8" t="s">
        <v>158</v>
      </c>
      <c r="E196" s="8" t="s">
        <v>161</v>
      </c>
      <c r="F196" s="251" t="s">
        <v>100</v>
      </c>
      <c r="G196" s="193">
        <v>1505</v>
      </c>
      <c r="H196" s="193">
        <v>1505</v>
      </c>
    </row>
    <row r="197" spans="1:8" x14ac:dyDescent="0.2">
      <c r="A197" s="1" t="s">
        <v>162</v>
      </c>
      <c r="B197" s="8" t="s">
        <v>121</v>
      </c>
      <c r="C197" s="251" t="s">
        <v>126</v>
      </c>
      <c r="D197" s="8" t="s">
        <v>158</v>
      </c>
      <c r="E197" s="8" t="s">
        <v>163</v>
      </c>
      <c r="F197" s="251"/>
      <c r="G197" s="193">
        <v>4951</v>
      </c>
      <c r="H197" s="193">
        <v>4951</v>
      </c>
    </row>
    <row r="198" spans="1:8" ht="22.5" x14ac:dyDescent="0.2">
      <c r="A198" s="1" t="s">
        <v>164</v>
      </c>
      <c r="B198" s="8" t="s">
        <v>121</v>
      </c>
      <c r="C198" s="251" t="s">
        <v>126</v>
      </c>
      <c r="D198" s="8" t="s">
        <v>158</v>
      </c>
      <c r="E198" s="8" t="s">
        <v>165</v>
      </c>
      <c r="F198" s="251" t="s">
        <v>124</v>
      </c>
      <c r="G198" s="193">
        <v>4821</v>
      </c>
      <c r="H198" s="193">
        <v>4821</v>
      </c>
    </row>
    <row r="199" spans="1:8" ht="22.5" x14ac:dyDescent="0.2">
      <c r="A199" s="5" t="s">
        <v>166</v>
      </c>
      <c r="B199" s="8" t="s">
        <v>121</v>
      </c>
      <c r="C199" s="251">
        <v>10</v>
      </c>
      <c r="D199" s="8" t="s">
        <v>158</v>
      </c>
      <c r="E199" s="8" t="s">
        <v>167</v>
      </c>
      <c r="F199" s="251" t="s">
        <v>124</v>
      </c>
      <c r="G199" s="193">
        <v>4371</v>
      </c>
      <c r="H199" s="193">
        <v>4371</v>
      </c>
    </row>
    <row r="200" spans="1:8" ht="33.75" x14ac:dyDescent="0.2">
      <c r="A200" s="1" t="s">
        <v>87</v>
      </c>
      <c r="B200" s="8" t="s">
        <v>121</v>
      </c>
      <c r="C200" s="251">
        <v>10</v>
      </c>
      <c r="D200" s="8" t="s">
        <v>158</v>
      </c>
      <c r="E200" s="8" t="s">
        <v>167</v>
      </c>
      <c r="F200" s="251" t="s">
        <v>88</v>
      </c>
      <c r="G200" s="193">
        <v>4371</v>
      </c>
      <c r="H200" s="193">
        <v>4371</v>
      </c>
    </row>
    <row r="201" spans="1:8" x14ac:dyDescent="0.2">
      <c r="A201" s="1" t="s">
        <v>108</v>
      </c>
      <c r="B201" s="8" t="s">
        <v>121</v>
      </c>
      <c r="C201" s="251">
        <v>10</v>
      </c>
      <c r="D201" s="8" t="s">
        <v>158</v>
      </c>
      <c r="E201" s="8" t="s">
        <v>167</v>
      </c>
      <c r="F201" s="251" t="s">
        <v>168</v>
      </c>
      <c r="G201" s="193">
        <v>4371</v>
      </c>
      <c r="H201" s="193">
        <v>4371</v>
      </c>
    </row>
    <row r="202" spans="1:8" x14ac:dyDescent="0.2">
      <c r="A202" s="5" t="s">
        <v>109</v>
      </c>
      <c r="B202" s="8" t="s">
        <v>121</v>
      </c>
      <c r="C202" s="251">
        <v>10</v>
      </c>
      <c r="D202" s="8" t="s">
        <v>158</v>
      </c>
      <c r="E202" s="8" t="s">
        <v>167</v>
      </c>
      <c r="F202" s="251" t="s">
        <v>169</v>
      </c>
      <c r="G202" s="193">
        <v>3357</v>
      </c>
      <c r="H202" s="193">
        <v>3357</v>
      </c>
    </row>
    <row r="203" spans="1:8" ht="33.75" x14ac:dyDescent="0.2">
      <c r="A203" s="5" t="s">
        <v>110</v>
      </c>
      <c r="B203" s="8" t="s">
        <v>121</v>
      </c>
      <c r="C203" s="251">
        <v>10</v>
      </c>
      <c r="D203" s="8" t="s">
        <v>158</v>
      </c>
      <c r="E203" s="8" t="s">
        <v>167</v>
      </c>
      <c r="F203" s="251">
        <v>129</v>
      </c>
      <c r="G203" s="193">
        <v>1014</v>
      </c>
      <c r="H203" s="193">
        <v>1014</v>
      </c>
    </row>
    <row r="204" spans="1:8" x14ac:dyDescent="0.2">
      <c r="A204" s="1" t="s">
        <v>376</v>
      </c>
      <c r="B204" s="8" t="s">
        <v>121</v>
      </c>
      <c r="C204" s="251">
        <v>10</v>
      </c>
      <c r="D204" s="8" t="s">
        <v>158</v>
      </c>
      <c r="E204" s="8" t="s">
        <v>170</v>
      </c>
      <c r="F204" s="251" t="s">
        <v>96</v>
      </c>
      <c r="G204" s="193">
        <v>450</v>
      </c>
      <c r="H204" s="193">
        <v>450</v>
      </c>
    </row>
    <row r="205" spans="1:8" ht="22.5" x14ac:dyDescent="0.2">
      <c r="A205" s="1" t="s">
        <v>97</v>
      </c>
      <c r="B205" s="8" t="s">
        <v>121</v>
      </c>
      <c r="C205" s="251">
        <v>10</v>
      </c>
      <c r="D205" s="8" t="s">
        <v>158</v>
      </c>
      <c r="E205" s="8" t="s">
        <v>170</v>
      </c>
      <c r="F205" s="251" t="s">
        <v>98</v>
      </c>
      <c r="G205" s="193">
        <v>450</v>
      </c>
      <c r="H205" s="193">
        <v>450</v>
      </c>
    </row>
    <row r="206" spans="1:8" ht="22.5" x14ac:dyDescent="0.2">
      <c r="A206" s="11" t="s">
        <v>111</v>
      </c>
      <c r="B206" s="8" t="s">
        <v>121</v>
      </c>
      <c r="C206" s="251">
        <v>10</v>
      </c>
      <c r="D206" s="8" t="s">
        <v>158</v>
      </c>
      <c r="E206" s="8" t="s">
        <v>170</v>
      </c>
      <c r="F206" s="251">
        <v>242</v>
      </c>
      <c r="G206" s="193">
        <v>293</v>
      </c>
      <c r="H206" s="193">
        <v>293</v>
      </c>
    </row>
    <row r="207" spans="1:8" x14ac:dyDescent="0.2">
      <c r="A207" s="11" t="s">
        <v>393</v>
      </c>
      <c r="B207" s="8" t="s">
        <v>121</v>
      </c>
      <c r="C207" s="251">
        <v>10</v>
      </c>
      <c r="D207" s="8" t="s">
        <v>158</v>
      </c>
      <c r="E207" s="8" t="s">
        <v>170</v>
      </c>
      <c r="F207" s="251" t="s">
        <v>100</v>
      </c>
      <c r="G207" s="193">
        <v>157</v>
      </c>
      <c r="H207" s="193">
        <v>157</v>
      </c>
    </row>
    <row r="208" spans="1:8" hidden="1" x14ac:dyDescent="0.2">
      <c r="A208" s="11" t="s">
        <v>112</v>
      </c>
      <c r="B208" s="8" t="s">
        <v>121</v>
      </c>
      <c r="C208" s="251">
        <v>10</v>
      </c>
      <c r="D208" s="8" t="s">
        <v>158</v>
      </c>
      <c r="E208" s="8" t="s">
        <v>170</v>
      </c>
      <c r="F208" s="251" t="s">
        <v>171</v>
      </c>
      <c r="G208" s="193">
        <v>0</v>
      </c>
      <c r="H208" s="193">
        <v>0</v>
      </c>
    </row>
    <row r="209" spans="1:12" hidden="1" x14ac:dyDescent="0.2">
      <c r="A209" s="11" t="s">
        <v>478</v>
      </c>
      <c r="B209" s="8" t="s">
        <v>121</v>
      </c>
      <c r="C209" s="251">
        <v>10</v>
      </c>
      <c r="D209" s="8" t="s">
        <v>158</v>
      </c>
      <c r="E209" s="8" t="s">
        <v>170</v>
      </c>
      <c r="F209" s="251">
        <v>830</v>
      </c>
      <c r="G209" s="193">
        <v>0</v>
      </c>
      <c r="H209" s="193">
        <v>0</v>
      </c>
    </row>
    <row r="210" spans="1:12" ht="22.5" hidden="1" x14ac:dyDescent="0.2">
      <c r="A210" s="11" t="s">
        <v>479</v>
      </c>
      <c r="B210" s="8" t="s">
        <v>121</v>
      </c>
      <c r="C210" s="251">
        <v>10</v>
      </c>
      <c r="D210" s="8" t="s">
        <v>158</v>
      </c>
      <c r="E210" s="8" t="s">
        <v>170</v>
      </c>
      <c r="F210" s="251">
        <v>831</v>
      </c>
      <c r="G210" s="193"/>
      <c r="H210" s="193"/>
    </row>
    <row r="211" spans="1:12" hidden="1" x14ac:dyDescent="0.2">
      <c r="A211" s="11" t="s">
        <v>113</v>
      </c>
      <c r="B211" s="8" t="s">
        <v>121</v>
      </c>
      <c r="C211" s="251">
        <v>10</v>
      </c>
      <c r="D211" s="8" t="s">
        <v>158</v>
      </c>
      <c r="E211" s="8" t="s">
        <v>170</v>
      </c>
      <c r="F211" s="251" t="s">
        <v>114</v>
      </c>
      <c r="G211" s="193">
        <v>0</v>
      </c>
      <c r="H211" s="193">
        <v>0</v>
      </c>
    </row>
    <row r="212" spans="1:12" hidden="1" x14ac:dyDescent="0.2">
      <c r="A212" s="28" t="s">
        <v>115</v>
      </c>
      <c r="B212" s="8" t="s">
        <v>121</v>
      </c>
      <c r="C212" s="251">
        <v>10</v>
      </c>
      <c r="D212" s="8" t="s">
        <v>158</v>
      </c>
      <c r="E212" s="8" t="s">
        <v>170</v>
      </c>
      <c r="F212" s="251" t="s">
        <v>116</v>
      </c>
      <c r="G212" s="193"/>
      <c r="H212" s="193"/>
    </row>
    <row r="213" spans="1:12" hidden="1" x14ac:dyDescent="0.2">
      <c r="A213" s="11" t="s">
        <v>370</v>
      </c>
      <c r="B213" s="8" t="s">
        <v>121</v>
      </c>
      <c r="C213" s="251">
        <v>10</v>
      </c>
      <c r="D213" s="8" t="s">
        <v>158</v>
      </c>
      <c r="E213" s="8" t="s">
        <v>170</v>
      </c>
      <c r="F213" s="251">
        <v>853</v>
      </c>
      <c r="G213" s="193"/>
      <c r="H213" s="193"/>
    </row>
    <row r="214" spans="1:12" ht="22.5" x14ac:dyDescent="0.2">
      <c r="A214" s="1" t="s">
        <v>173</v>
      </c>
      <c r="B214" s="8" t="s">
        <v>121</v>
      </c>
      <c r="C214" s="251">
        <v>10</v>
      </c>
      <c r="D214" s="8" t="s">
        <v>158</v>
      </c>
      <c r="E214" s="8" t="s">
        <v>174</v>
      </c>
      <c r="F214" s="251"/>
      <c r="G214" s="193">
        <v>130</v>
      </c>
      <c r="H214" s="193">
        <v>130</v>
      </c>
    </row>
    <row r="215" spans="1:12" x14ac:dyDescent="0.2">
      <c r="A215" s="1" t="s">
        <v>376</v>
      </c>
      <c r="B215" s="8" t="s">
        <v>121</v>
      </c>
      <c r="C215" s="251">
        <v>10</v>
      </c>
      <c r="D215" s="8" t="s">
        <v>158</v>
      </c>
      <c r="E215" s="8" t="s">
        <v>174</v>
      </c>
      <c r="F215" s="251" t="s">
        <v>96</v>
      </c>
      <c r="G215" s="193">
        <v>130</v>
      </c>
      <c r="H215" s="193">
        <v>130</v>
      </c>
    </row>
    <row r="216" spans="1:12" ht="22.5" x14ac:dyDescent="0.2">
      <c r="A216" s="1" t="s">
        <v>97</v>
      </c>
      <c r="B216" s="8" t="s">
        <v>121</v>
      </c>
      <c r="C216" s="251">
        <v>10</v>
      </c>
      <c r="D216" s="8" t="s">
        <v>158</v>
      </c>
      <c r="E216" s="8" t="s">
        <v>174</v>
      </c>
      <c r="F216" s="251" t="s">
        <v>98</v>
      </c>
      <c r="G216" s="193">
        <v>130</v>
      </c>
      <c r="H216" s="193">
        <v>130</v>
      </c>
    </row>
    <row r="217" spans="1:12" x14ac:dyDescent="0.2">
      <c r="A217" s="11" t="s">
        <v>393</v>
      </c>
      <c r="B217" s="8" t="s">
        <v>121</v>
      </c>
      <c r="C217" s="251">
        <v>10</v>
      </c>
      <c r="D217" s="8" t="s">
        <v>158</v>
      </c>
      <c r="E217" s="8" t="s">
        <v>174</v>
      </c>
      <c r="F217" s="251" t="s">
        <v>100</v>
      </c>
      <c r="G217" s="193">
        <v>130</v>
      </c>
      <c r="H217" s="193">
        <v>130</v>
      </c>
    </row>
    <row r="218" spans="1:12" ht="31.5" x14ac:dyDescent="0.2">
      <c r="A218" s="243" t="s">
        <v>646</v>
      </c>
      <c r="B218" s="244" t="s">
        <v>458</v>
      </c>
      <c r="C218" s="256" t="s">
        <v>122</v>
      </c>
      <c r="D218" s="244" t="s">
        <v>122</v>
      </c>
      <c r="E218" s="244" t="s">
        <v>123</v>
      </c>
      <c r="F218" s="256" t="s">
        <v>124</v>
      </c>
      <c r="G218" s="246">
        <v>20838</v>
      </c>
      <c r="H218" s="246">
        <v>20838</v>
      </c>
      <c r="J218" s="187"/>
      <c r="L218" s="187"/>
    </row>
    <row r="219" spans="1:12" x14ac:dyDescent="0.2">
      <c r="A219" s="3" t="s">
        <v>177</v>
      </c>
      <c r="B219" s="247" t="s">
        <v>458</v>
      </c>
      <c r="C219" s="255" t="s">
        <v>178</v>
      </c>
      <c r="D219" s="247"/>
      <c r="E219" s="247"/>
      <c r="F219" s="255"/>
      <c r="G219" s="194">
        <v>4498</v>
      </c>
      <c r="H219" s="194">
        <v>4498</v>
      </c>
    </row>
    <row r="220" spans="1:12" x14ac:dyDescent="0.2">
      <c r="A220" s="33" t="s">
        <v>193</v>
      </c>
      <c r="B220" s="249" t="s">
        <v>458</v>
      </c>
      <c r="C220" s="250" t="s">
        <v>178</v>
      </c>
      <c r="D220" s="249" t="s">
        <v>194</v>
      </c>
      <c r="E220" s="249"/>
      <c r="F220" s="250"/>
      <c r="G220" s="192">
        <v>4498</v>
      </c>
      <c r="H220" s="192">
        <v>4498</v>
      </c>
    </row>
    <row r="221" spans="1:12" ht="22.5" x14ac:dyDescent="0.2">
      <c r="A221" s="11" t="s">
        <v>649</v>
      </c>
      <c r="B221" s="8" t="s">
        <v>458</v>
      </c>
      <c r="C221" s="251" t="s">
        <v>178</v>
      </c>
      <c r="D221" s="8" t="s">
        <v>194</v>
      </c>
      <c r="E221" s="8" t="s">
        <v>648</v>
      </c>
      <c r="F221" s="251"/>
      <c r="G221" s="193">
        <v>4498</v>
      </c>
      <c r="H221" s="193">
        <v>4498</v>
      </c>
    </row>
    <row r="222" spans="1:12" x14ac:dyDescent="0.2">
      <c r="A222" s="11" t="s">
        <v>108</v>
      </c>
      <c r="B222" s="8" t="s">
        <v>458</v>
      </c>
      <c r="C222" s="251" t="s">
        <v>178</v>
      </c>
      <c r="D222" s="8" t="s">
        <v>194</v>
      </c>
      <c r="E222" s="8" t="s">
        <v>647</v>
      </c>
      <c r="F222" s="251">
        <v>120</v>
      </c>
      <c r="G222" s="193">
        <v>1059</v>
      </c>
      <c r="H222" s="193">
        <v>1059</v>
      </c>
    </row>
    <row r="223" spans="1:12" x14ac:dyDescent="0.2">
      <c r="A223" s="11" t="s">
        <v>109</v>
      </c>
      <c r="B223" s="8" t="s">
        <v>458</v>
      </c>
      <c r="C223" s="251" t="s">
        <v>178</v>
      </c>
      <c r="D223" s="8" t="s">
        <v>194</v>
      </c>
      <c r="E223" s="8" t="s">
        <v>647</v>
      </c>
      <c r="F223" s="251">
        <v>121</v>
      </c>
      <c r="G223" s="193">
        <v>813</v>
      </c>
      <c r="H223" s="193">
        <v>813</v>
      </c>
    </row>
    <row r="224" spans="1:12" ht="33.75" x14ac:dyDescent="0.2">
      <c r="A224" s="11" t="s">
        <v>110</v>
      </c>
      <c r="B224" s="8" t="s">
        <v>458</v>
      </c>
      <c r="C224" s="251" t="s">
        <v>178</v>
      </c>
      <c r="D224" s="8" t="s">
        <v>194</v>
      </c>
      <c r="E224" s="8" t="s">
        <v>647</v>
      </c>
      <c r="F224" s="251">
        <v>129</v>
      </c>
      <c r="G224" s="193">
        <v>246</v>
      </c>
      <c r="H224" s="193">
        <v>246</v>
      </c>
    </row>
    <row r="225" spans="1:8" ht="22.5" x14ac:dyDescent="0.2">
      <c r="A225" s="11" t="s">
        <v>620</v>
      </c>
      <c r="B225" s="8" t="s">
        <v>458</v>
      </c>
      <c r="C225" s="251" t="s">
        <v>178</v>
      </c>
      <c r="D225" s="8" t="s">
        <v>194</v>
      </c>
      <c r="E225" s="8" t="s">
        <v>606</v>
      </c>
      <c r="F225" s="251"/>
      <c r="G225" s="193">
        <v>3439</v>
      </c>
      <c r="H225" s="193">
        <v>3439</v>
      </c>
    </row>
    <row r="226" spans="1:8" ht="22.5" x14ac:dyDescent="0.2">
      <c r="A226" s="11" t="s">
        <v>166</v>
      </c>
      <c r="B226" s="8" t="s">
        <v>458</v>
      </c>
      <c r="C226" s="251" t="s">
        <v>178</v>
      </c>
      <c r="D226" s="8" t="s">
        <v>194</v>
      </c>
      <c r="E226" s="8" t="s">
        <v>606</v>
      </c>
      <c r="F226" s="251">
        <v>110</v>
      </c>
      <c r="G226" s="193">
        <v>990</v>
      </c>
      <c r="H226" s="193">
        <v>990</v>
      </c>
    </row>
    <row r="227" spans="1:8" s="181" customFormat="1" x14ac:dyDescent="0.2">
      <c r="A227" s="11" t="s">
        <v>90</v>
      </c>
      <c r="B227" s="8" t="s">
        <v>458</v>
      </c>
      <c r="C227" s="251" t="s">
        <v>178</v>
      </c>
      <c r="D227" s="8" t="s">
        <v>194</v>
      </c>
      <c r="E227" s="8" t="s">
        <v>606</v>
      </c>
      <c r="F227" s="251">
        <v>111</v>
      </c>
      <c r="G227" s="193">
        <v>760</v>
      </c>
      <c r="H227" s="193">
        <v>760</v>
      </c>
    </row>
    <row r="228" spans="1:8" ht="22.5" x14ac:dyDescent="0.2">
      <c r="A228" s="11" t="s">
        <v>91</v>
      </c>
      <c r="B228" s="8" t="s">
        <v>458</v>
      </c>
      <c r="C228" s="251" t="s">
        <v>178</v>
      </c>
      <c r="D228" s="8" t="s">
        <v>194</v>
      </c>
      <c r="E228" s="8" t="s">
        <v>606</v>
      </c>
      <c r="F228" s="251">
        <v>119</v>
      </c>
      <c r="G228" s="193">
        <v>230</v>
      </c>
      <c r="H228" s="193">
        <v>230</v>
      </c>
    </row>
    <row r="229" spans="1:8" x14ac:dyDescent="0.2">
      <c r="A229" s="11" t="s">
        <v>108</v>
      </c>
      <c r="B229" s="8" t="s">
        <v>458</v>
      </c>
      <c r="C229" s="251" t="s">
        <v>178</v>
      </c>
      <c r="D229" s="8" t="s">
        <v>194</v>
      </c>
      <c r="E229" s="8" t="s">
        <v>606</v>
      </c>
      <c r="F229" s="251">
        <v>120</v>
      </c>
      <c r="G229" s="193">
        <v>1551.98</v>
      </c>
      <c r="H229" s="193">
        <v>1551.98</v>
      </c>
    </row>
    <row r="230" spans="1:8" x14ac:dyDescent="0.2">
      <c r="A230" s="11" t="s">
        <v>109</v>
      </c>
      <c r="B230" s="8" t="s">
        <v>458</v>
      </c>
      <c r="C230" s="251" t="s">
        <v>178</v>
      </c>
      <c r="D230" s="8" t="s">
        <v>194</v>
      </c>
      <c r="E230" s="8" t="s">
        <v>606</v>
      </c>
      <c r="F230" s="251">
        <v>121</v>
      </c>
      <c r="G230" s="193">
        <v>1042.98</v>
      </c>
      <c r="H230" s="193">
        <v>1042.98</v>
      </c>
    </row>
    <row r="231" spans="1:8" ht="22.5" x14ac:dyDescent="0.2">
      <c r="A231" s="11" t="s">
        <v>220</v>
      </c>
      <c r="B231" s="8" t="s">
        <v>458</v>
      </c>
      <c r="C231" s="251" t="s">
        <v>178</v>
      </c>
      <c r="D231" s="8" t="s">
        <v>194</v>
      </c>
      <c r="E231" s="8" t="s">
        <v>606</v>
      </c>
      <c r="F231" s="251">
        <v>122</v>
      </c>
      <c r="G231" s="193">
        <v>194</v>
      </c>
      <c r="H231" s="193">
        <v>194</v>
      </c>
    </row>
    <row r="232" spans="1:8" ht="33.75" x14ac:dyDescent="0.2">
      <c r="A232" s="11" t="s">
        <v>110</v>
      </c>
      <c r="B232" s="8" t="s">
        <v>458</v>
      </c>
      <c r="C232" s="251" t="s">
        <v>178</v>
      </c>
      <c r="D232" s="8" t="s">
        <v>194</v>
      </c>
      <c r="E232" s="8" t="s">
        <v>606</v>
      </c>
      <c r="F232" s="251">
        <v>129</v>
      </c>
      <c r="G232" s="193">
        <v>315</v>
      </c>
      <c r="H232" s="193">
        <v>315</v>
      </c>
    </row>
    <row r="233" spans="1:8" x14ac:dyDescent="0.2">
      <c r="A233" s="11" t="s">
        <v>376</v>
      </c>
      <c r="B233" s="8" t="s">
        <v>458</v>
      </c>
      <c r="C233" s="251" t="s">
        <v>178</v>
      </c>
      <c r="D233" s="8" t="s">
        <v>194</v>
      </c>
      <c r="E233" s="8" t="s">
        <v>606</v>
      </c>
      <c r="F233" s="251">
        <v>200</v>
      </c>
      <c r="G233" s="193">
        <v>867.02</v>
      </c>
      <c r="H233" s="193">
        <v>867.02</v>
      </c>
    </row>
    <row r="234" spans="1:8" ht="22.5" x14ac:dyDescent="0.2">
      <c r="A234" s="11" t="s">
        <v>97</v>
      </c>
      <c r="B234" s="8" t="s">
        <v>458</v>
      </c>
      <c r="C234" s="251" t="s">
        <v>178</v>
      </c>
      <c r="D234" s="8" t="s">
        <v>194</v>
      </c>
      <c r="E234" s="8" t="s">
        <v>606</v>
      </c>
      <c r="F234" s="251">
        <v>240</v>
      </c>
      <c r="G234" s="193">
        <v>867.02</v>
      </c>
      <c r="H234" s="193">
        <v>867.02</v>
      </c>
    </row>
    <row r="235" spans="1:8" ht="22.5" x14ac:dyDescent="0.2">
      <c r="A235" s="11" t="s">
        <v>111</v>
      </c>
      <c r="B235" s="8" t="s">
        <v>458</v>
      </c>
      <c r="C235" s="251" t="s">
        <v>178</v>
      </c>
      <c r="D235" s="8" t="s">
        <v>194</v>
      </c>
      <c r="E235" s="8" t="s">
        <v>606</v>
      </c>
      <c r="F235" s="251">
        <v>242</v>
      </c>
      <c r="G235" s="193">
        <v>246.828</v>
      </c>
      <c r="H235" s="193">
        <v>246.828</v>
      </c>
    </row>
    <row r="236" spans="1:8" x14ac:dyDescent="0.2">
      <c r="A236" s="11" t="s">
        <v>393</v>
      </c>
      <c r="B236" s="8" t="s">
        <v>458</v>
      </c>
      <c r="C236" s="251" t="s">
        <v>178</v>
      </c>
      <c r="D236" s="8" t="s">
        <v>194</v>
      </c>
      <c r="E236" s="8" t="s">
        <v>606</v>
      </c>
      <c r="F236" s="251">
        <v>244</v>
      </c>
      <c r="G236" s="193">
        <v>620.19200000000001</v>
      </c>
      <c r="H236" s="193">
        <v>620.19200000000001</v>
      </c>
    </row>
    <row r="237" spans="1:8" x14ac:dyDescent="0.2">
      <c r="A237" s="11" t="s">
        <v>112</v>
      </c>
      <c r="B237" s="8" t="s">
        <v>458</v>
      </c>
      <c r="C237" s="251" t="s">
        <v>178</v>
      </c>
      <c r="D237" s="8" t="s">
        <v>194</v>
      </c>
      <c r="E237" s="8" t="s">
        <v>606</v>
      </c>
      <c r="F237" s="251">
        <v>800</v>
      </c>
      <c r="G237" s="193">
        <v>30</v>
      </c>
      <c r="H237" s="193">
        <v>30</v>
      </c>
    </row>
    <row r="238" spans="1:8" x14ac:dyDescent="0.2">
      <c r="A238" s="11" t="s">
        <v>113</v>
      </c>
      <c r="B238" s="8" t="s">
        <v>458</v>
      </c>
      <c r="C238" s="251" t="s">
        <v>178</v>
      </c>
      <c r="D238" s="8" t="s">
        <v>194</v>
      </c>
      <c r="E238" s="8" t="s">
        <v>606</v>
      </c>
      <c r="F238" s="251">
        <v>850</v>
      </c>
      <c r="G238" s="193">
        <v>30</v>
      </c>
      <c r="H238" s="193">
        <v>30</v>
      </c>
    </row>
    <row r="239" spans="1:8" x14ac:dyDescent="0.2">
      <c r="A239" s="11" t="s">
        <v>370</v>
      </c>
      <c r="B239" s="8" t="s">
        <v>458</v>
      </c>
      <c r="C239" s="251" t="s">
        <v>178</v>
      </c>
      <c r="D239" s="8" t="s">
        <v>194</v>
      </c>
      <c r="E239" s="8" t="s">
        <v>606</v>
      </c>
      <c r="F239" s="251">
        <v>853</v>
      </c>
      <c r="G239" s="193">
        <v>30</v>
      </c>
      <c r="H239" s="193">
        <v>30</v>
      </c>
    </row>
    <row r="240" spans="1:8" x14ac:dyDescent="0.2">
      <c r="A240" s="3" t="s">
        <v>650</v>
      </c>
      <c r="B240" s="247" t="s">
        <v>458</v>
      </c>
      <c r="C240" s="255">
        <v>10</v>
      </c>
      <c r="D240" s="247"/>
      <c r="E240" s="247"/>
      <c r="F240" s="255"/>
      <c r="G240" s="194">
        <v>16340</v>
      </c>
      <c r="H240" s="194">
        <v>16340</v>
      </c>
    </row>
    <row r="241" spans="1:12" x14ac:dyDescent="0.2">
      <c r="A241" s="33" t="s">
        <v>127</v>
      </c>
      <c r="B241" s="249" t="s">
        <v>458</v>
      </c>
      <c r="C241" s="250">
        <v>10</v>
      </c>
      <c r="D241" s="249" t="s">
        <v>128</v>
      </c>
      <c r="E241" s="249"/>
      <c r="F241" s="250"/>
      <c r="G241" s="192">
        <v>7601.9960000000001</v>
      </c>
      <c r="H241" s="192">
        <v>7601.9960000000001</v>
      </c>
    </row>
    <row r="242" spans="1:12" ht="33.75" x14ac:dyDescent="0.2">
      <c r="A242" s="11" t="s">
        <v>598</v>
      </c>
      <c r="B242" s="8" t="s">
        <v>458</v>
      </c>
      <c r="C242" s="251">
        <v>10</v>
      </c>
      <c r="D242" s="8" t="s">
        <v>128</v>
      </c>
      <c r="E242" s="8" t="s">
        <v>607</v>
      </c>
      <c r="F242" s="251"/>
      <c r="G242" s="193">
        <v>7601.9960000000001</v>
      </c>
      <c r="H242" s="193">
        <v>7601.9960000000001</v>
      </c>
    </row>
    <row r="243" spans="1:12" x14ac:dyDescent="0.2">
      <c r="A243" s="11" t="s">
        <v>136</v>
      </c>
      <c r="B243" s="8" t="s">
        <v>458</v>
      </c>
      <c r="C243" s="251">
        <v>10</v>
      </c>
      <c r="D243" s="8" t="s">
        <v>128</v>
      </c>
      <c r="E243" s="8" t="s">
        <v>607</v>
      </c>
      <c r="F243" s="251">
        <v>300</v>
      </c>
      <c r="G243" s="193">
        <v>7601.9960000000001</v>
      </c>
      <c r="H243" s="193">
        <v>7601.9960000000001</v>
      </c>
    </row>
    <row r="244" spans="1:12" ht="33.75" x14ac:dyDescent="0.2">
      <c r="A244" s="11" t="s">
        <v>375</v>
      </c>
      <c r="B244" s="8" t="s">
        <v>458</v>
      </c>
      <c r="C244" s="251">
        <v>10</v>
      </c>
      <c r="D244" s="8" t="s">
        <v>128</v>
      </c>
      <c r="E244" s="8" t="s">
        <v>607</v>
      </c>
      <c r="F244" s="251">
        <v>320</v>
      </c>
      <c r="G244" s="193">
        <v>7601.9960000000001</v>
      </c>
      <c r="H244" s="193">
        <v>7601.9960000000001</v>
      </c>
    </row>
    <row r="245" spans="1:12" ht="22.5" x14ac:dyDescent="0.2">
      <c r="A245" s="1" t="s">
        <v>609</v>
      </c>
      <c r="B245" s="8" t="s">
        <v>458</v>
      </c>
      <c r="C245" s="251">
        <v>10</v>
      </c>
      <c r="D245" s="8" t="s">
        <v>128</v>
      </c>
      <c r="E245" s="8" t="s">
        <v>607</v>
      </c>
      <c r="F245" s="251">
        <v>323</v>
      </c>
      <c r="G245" s="193">
        <v>7601.9960000000001</v>
      </c>
      <c r="H245" s="193">
        <v>7601.9960000000001</v>
      </c>
    </row>
    <row r="246" spans="1:12" x14ac:dyDescent="0.2">
      <c r="A246" s="39" t="s">
        <v>205</v>
      </c>
      <c r="B246" s="249" t="s">
        <v>458</v>
      </c>
      <c r="C246" s="250">
        <v>10</v>
      </c>
      <c r="D246" s="249" t="s">
        <v>104</v>
      </c>
      <c r="E246" s="249"/>
      <c r="F246" s="250"/>
      <c r="G246" s="192">
        <v>8738.0040000000008</v>
      </c>
      <c r="H246" s="192">
        <v>8738.0040000000008</v>
      </c>
    </row>
    <row r="247" spans="1:12" x14ac:dyDescent="0.2">
      <c r="A247" s="11" t="s">
        <v>136</v>
      </c>
      <c r="B247" s="8" t="s">
        <v>458</v>
      </c>
      <c r="C247" s="251">
        <v>10</v>
      </c>
      <c r="D247" s="8" t="s">
        <v>104</v>
      </c>
      <c r="E247" s="8" t="s">
        <v>607</v>
      </c>
      <c r="F247" s="251">
        <v>300</v>
      </c>
      <c r="G247" s="193">
        <v>8738.0040000000008</v>
      </c>
      <c r="H247" s="193">
        <v>8738.0040000000008</v>
      </c>
    </row>
    <row r="248" spans="1:12" ht="33.75" x14ac:dyDescent="0.2">
      <c r="A248" s="11" t="s">
        <v>375</v>
      </c>
      <c r="B248" s="8" t="s">
        <v>458</v>
      </c>
      <c r="C248" s="251">
        <v>10</v>
      </c>
      <c r="D248" s="8" t="s">
        <v>104</v>
      </c>
      <c r="E248" s="8" t="s">
        <v>607</v>
      </c>
      <c r="F248" s="251">
        <v>320</v>
      </c>
      <c r="G248" s="193">
        <v>8738.0040000000008</v>
      </c>
      <c r="H248" s="193">
        <v>8738.0040000000008</v>
      </c>
    </row>
    <row r="249" spans="1:12" ht="22.5" x14ac:dyDescent="0.2">
      <c r="A249" s="11" t="s">
        <v>445</v>
      </c>
      <c r="B249" s="8" t="s">
        <v>458</v>
      </c>
      <c r="C249" s="251">
        <v>10</v>
      </c>
      <c r="D249" s="8" t="s">
        <v>104</v>
      </c>
      <c r="E249" s="8" t="s">
        <v>607</v>
      </c>
      <c r="F249" s="251">
        <v>321</v>
      </c>
      <c r="G249" s="193">
        <v>8738.0040000000008</v>
      </c>
      <c r="H249" s="193">
        <v>8738.0040000000008</v>
      </c>
    </row>
    <row r="250" spans="1:12" ht="31.5" x14ac:dyDescent="0.2">
      <c r="A250" s="243" t="s">
        <v>587</v>
      </c>
      <c r="B250" s="244" t="s">
        <v>176</v>
      </c>
      <c r="C250" s="256" t="s">
        <v>122</v>
      </c>
      <c r="D250" s="244" t="s">
        <v>122</v>
      </c>
      <c r="E250" s="244" t="s">
        <v>123</v>
      </c>
      <c r="F250" s="256" t="s">
        <v>124</v>
      </c>
      <c r="G250" s="246">
        <v>502055.16641000001</v>
      </c>
      <c r="H250" s="246">
        <v>595008.21641000011</v>
      </c>
      <c r="J250" s="187"/>
      <c r="L250" s="187"/>
    </row>
    <row r="251" spans="1:12" x14ac:dyDescent="0.2">
      <c r="A251" s="3" t="s">
        <v>177</v>
      </c>
      <c r="B251" s="247" t="s">
        <v>176</v>
      </c>
      <c r="C251" s="255" t="s">
        <v>178</v>
      </c>
      <c r="D251" s="247" t="s">
        <v>122</v>
      </c>
      <c r="E251" s="247" t="s">
        <v>123</v>
      </c>
      <c r="F251" s="255" t="s">
        <v>124</v>
      </c>
      <c r="G251" s="194">
        <v>497519.16641000001</v>
      </c>
      <c r="H251" s="194">
        <v>590472.21641000011</v>
      </c>
    </row>
    <row r="252" spans="1:12" x14ac:dyDescent="0.2">
      <c r="A252" s="33" t="s">
        <v>179</v>
      </c>
      <c r="B252" s="249" t="s">
        <v>176</v>
      </c>
      <c r="C252" s="250" t="s">
        <v>178</v>
      </c>
      <c r="D252" s="249" t="s">
        <v>74</v>
      </c>
      <c r="E252" s="249" t="s">
        <v>123</v>
      </c>
      <c r="F252" s="250" t="s">
        <v>124</v>
      </c>
      <c r="G252" s="192">
        <v>111360.85168000001</v>
      </c>
      <c r="H252" s="192">
        <v>150050.05168</v>
      </c>
      <c r="J252" s="187"/>
      <c r="L252" s="187"/>
    </row>
    <row r="253" spans="1:12" ht="21" x14ac:dyDescent="0.2">
      <c r="A253" s="3" t="s">
        <v>623</v>
      </c>
      <c r="B253" s="247" t="s">
        <v>176</v>
      </c>
      <c r="C253" s="255" t="s">
        <v>178</v>
      </c>
      <c r="D253" s="247" t="s">
        <v>74</v>
      </c>
      <c r="E253" s="247" t="s">
        <v>180</v>
      </c>
      <c r="F253" s="255"/>
      <c r="G253" s="194">
        <v>110979.85168000001</v>
      </c>
      <c r="H253" s="194">
        <v>149669.05168</v>
      </c>
      <c r="J253" s="187"/>
    </row>
    <row r="254" spans="1:12" x14ac:dyDescent="0.2">
      <c r="A254" s="1" t="s">
        <v>181</v>
      </c>
      <c r="B254" s="8" t="s">
        <v>176</v>
      </c>
      <c r="C254" s="251" t="s">
        <v>178</v>
      </c>
      <c r="D254" s="8" t="s">
        <v>74</v>
      </c>
      <c r="E254" s="8" t="s">
        <v>182</v>
      </c>
      <c r="F254" s="251" t="s">
        <v>124</v>
      </c>
      <c r="G254" s="193">
        <v>110979.85168000001</v>
      </c>
      <c r="H254" s="193">
        <v>149669.05168</v>
      </c>
    </row>
    <row r="255" spans="1:12" ht="33.75" x14ac:dyDescent="0.2">
      <c r="A255" s="11" t="s">
        <v>397</v>
      </c>
      <c r="B255" s="8" t="s">
        <v>176</v>
      </c>
      <c r="C255" s="251" t="s">
        <v>178</v>
      </c>
      <c r="D255" s="8" t="s">
        <v>74</v>
      </c>
      <c r="E255" s="8" t="s">
        <v>183</v>
      </c>
      <c r="F255" s="251"/>
      <c r="G255" s="193">
        <v>13961.05168</v>
      </c>
      <c r="H255" s="193">
        <v>13961.05168</v>
      </c>
    </row>
    <row r="256" spans="1:12" ht="22.5" x14ac:dyDescent="0.2">
      <c r="A256" s="1" t="s">
        <v>78</v>
      </c>
      <c r="B256" s="8" t="s">
        <v>176</v>
      </c>
      <c r="C256" s="251" t="s">
        <v>178</v>
      </c>
      <c r="D256" s="8" t="s">
        <v>74</v>
      </c>
      <c r="E256" s="8" t="s">
        <v>183</v>
      </c>
      <c r="F256" s="251" t="s">
        <v>79</v>
      </c>
      <c r="G256" s="193">
        <v>10965.079680000001</v>
      </c>
      <c r="H256" s="193">
        <v>10965.079680000001</v>
      </c>
    </row>
    <row r="257" spans="1:8" x14ac:dyDescent="0.2">
      <c r="A257" s="1" t="s">
        <v>80</v>
      </c>
      <c r="B257" s="8" t="s">
        <v>176</v>
      </c>
      <c r="C257" s="251" t="s">
        <v>178</v>
      </c>
      <c r="D257" s="8" t="s">
        <v>74</v>
      </c>
      <c r="E257" s="8" t="s">
        <v>183</v>
      </c>
      <c r="F257" s="251" t="s">
        <v>81</v>
      </c>
      <c r="G257" s="193">
        <v>10965.079680000001</v>
      </c>
      <c r="H257" s="193">
        <v>10965.079680000001</v>
      </c>
    </row>
    <row r="258" spans="1:8" ht="33.75" x14ac:dyDescent="0.2">
      <c r="A258" s="1" t="s">
        <v>82</v>
      </c>
      <c r="B258" s="8" t="s">
        <v>176</v>
      </c>
      <c r="C258" s="251" t="s">
        <v>178</v>
      </c>
      <c r="D258" s="8" t="s">
        <v>74</v>
      </c>
      <c r="E258" s="8" t="s">
        <v>183</v>
      </c>
      <c r="F258" s="251" t="s">
        <v>83</v>
      </c>
      <c r="G258" s="193">
        <v>10965.079680000001</v>
      </c>
      <c r="H258" s="193">
        <v>10965.079680000001</v>
      </c>
    </row>
    <row r="259" spans="1:8" ht="22.5" hidden="1" x14ac:dyDescent="0.2">
      <c r="A259" s="1" t="s">
        <v>675</v>
      </c>
      <c r="B259" s="8" t="s">
        <v>176</v>
      </c>
      <c r="C259" s="251" t="s">
        <v>178</v>
      </c>
      <c r="D259" s="8" t="s">
        <v>74</v>
      </c>
      <c r="E259" s="8" t="s">
        <v>674</v>
      </c>
      <c r="F259" s="251"/>
      <c r="G259" s="193">
        <v>0</v>
      </c>
      <c r="H259" s="193">
        <v>0</v>
      </c>
    </row>
    <row r="260" spans="1:8" ht="22.5" hidden="1" x14ac:dyDescent="0.2">
      <c r="A260" s="1" t="s">
        <v>78</v>
      </c>
      <c r="B260" s="8" t="s">
        <v>176</v>
      </c>
      <c r="C260" s="251" t="s">
        <v>178</v>
      </c>
      <c r="D260" s="8" t="s">
        <v>74</v>
      </c>
      <c r="E260" s="8" t="s">
        <v>674</v>
      </c>
      <c r="F260" s="251">
        <v>600</v>
      </c>
      <c r="G260" s="193">
        <v>0</v>
      </c>
      <c r="H260" s="193">
        <v>0</v>
      </c>
    </row>
    <row r="261" spans="1:8" hidden="1" x14ac:dyDescent="0.2">
      <c r="A261" s="1" t="s">
        <v>80</v>
      </c>
      <c r="B261" s="8" t="s">
        <v>176</v>
      </c>
      <c r="C261" s="251" t="s">
        <v>178</v>
      </c>
      <c r="D261" s="8" t="s">
        <v>74</v>
      </c>
      <c r="E261" s="8" t="s">
        <v>674</v>
      </c>
      <c r="F261" s="251">
        <v>610</v>
      </c>
      <c r="G261" s="193">
        <v>0</v>
      </c>
      <c r="H261" s="193">
        <v>0</v>
      </c>
    </row>
    <row r="262" spans="1:8" ht="33.75" hidden="1" x14ac:dyDescent="0.2">
      <c r="A262" s="1" t="s">
        <v>82</v>
      </c>
      <c r="B262" s="8" t="s">
        <v>176</v>
      </c>
      <c r="C262" s="251" t="s">
        <v>178</v>
      </c>
      <c r="D262" s="8" t="s">
        <v>74</v>
      </c>
      <c r="E262" s="8" t="s">
        <v>674</v>
      </c>
      <c r="F262" s="251">
        <v>611</v>
      </c>
      <c r="G262" s="193"/>
      <c r="H262" s="193"/>
    </row>
    <row r="263" spans="1:8" ht="33.75" x14ac:dyDescent="0.2">
      <c r="A263" s="5" t="s">
        <v>486</v>
      </c>
      <c r="B263" s="8" t="s">
        <v>176</v>
      </c>
      <c r="C263" s="251" t="s">
        <v>178</v>
      </c>
      <c r="D263" s="8" t="s">
        <v>74</v>
      </c>
      <c r="E263" s="8" t="s">
        <v>514</v>
      </c>
      <c r="F263" s="251"/>
      <c r="G263" s="193">
        <v>1478.1659999999999</v>
      </c>
      <c r="H263" s="193">
        <v>1478.1659999999999</v>
      </c>
    </row>
    <row r="264" spans="1:8" x14ac:dyDescent="0.2">
      <c r="A264" s="1" t="s">
        <v>376</v>
      </c>
      <c r="B264" s="8" t="s">
        <v>176</v>
      </c>
      <c r="C264" s="251" t="s">
        <v>178</v>
      </c>
      <c r="D264" s="8" t="s">
        <v>74</v>
      </c>
      <c r="E264" s="8" t="s">
        <v>514</v>
      </c>
      <c r="F264" s="251" t="s">
        <v>96</v>
      </c>
      <c r="G264" s="193">
        <v>1450.6849999999999</v>
      </c>
      <c r="H264" s="193">
        <v>1450.6849999999999</v>
      </c>
    </row>
    <row r="265" spans="1:8" ht="22.5" x14ac:dyDescent="0.2">
      <c r="A265" s="1" t="s">
        <v>97</v>
      </c>
      <c r="B265" s="8" t="s">
        <v>176</v>
      </c>
      <c r="C265" s="251" t="s">
        <v>178</v>
      </c>
      <c r="D265" s="8" t="s">
        <v>74</v>
      </c>
      <c r="E265" s="8" t="s">
        <v>514</v>
      </c>
      <c r="F265" s="251" t="s">
        <v>98</v>
      </c>
      <c r="G265" s="193">
        <v>1450.6849999999999</v>
      </c>
      <c r="H265" s="193">
        <v>1450.6849999999999</v>
      </c>
    </row>
    <row r="266" spans="1:8" ht="22.5" x14ac:dyDescent="0.2">
      <c r="A266" s="11" t="s">
        <v>111</v>
      </c>
      <c r="B266" s="8" t="s">
        <v>176</v>
      </c>
      <c r="C266" s="251" t="s">
        <v>178</v>
      </c>
      <c r="D266" s="8" t="s">
        <v>74</v>
      </c>
      <c r="E266" s="8" t="s">
        <v>514</v>
      </c>
      <c r="F266" s="251">
        <v>242</v>
      </c>
      <c r="G266" s="193">
        <v>10</v>
      </c>
      <c r="H266" s="193">
        <v>10</v>
      </c>
    </row>
    <row r="267" spans="1:8" x14ac:dyDescent="0.2">
      <c r="A267" s="11" t="s">
        <v>393</v>
      </c>
      <c r="B267" s="8" t="s">
        <v>176</v>
      </c>
      <c r="C267" s="251" t="s">
        <v>178</v>
      </c>
      <c r="D267" s="8" t="s">
        <v>74</v>
      </c>
      <c r="E267" s="8" t="s">
        <v>514</v>
      </c>
      <c r="F267" s="251" t="s">
        <v>100</v>
      </c>
      <c r="G267" s="193">
        <v>1404.8579999999999</v>
      </c>
      <c r="H267" s="193">
        <v>1404.8579999999999</v>
      </c>
    </row>
    <row r="268" spans="1:8" x14ac:dyDescent="0.2">
      <c r="A268" s="11" t="s">
        <v>549</v>
      </c>
      <c r="B268" s="8" t="s">
        <v>176</v>
      </c>
      <c r="C268" s="251" t="s">
        <v>178</v>
      </c>
      <c r="D268" s="8" t="s">
        <v>74</v>
      </c>
      <c r="E268" s="8" t="s">
        <v>514</v>
      </c>
      <c r="F268" s="251">
        <v>247</v>
      </c>
      <c r="G268" s="193">
        <v>35.826999999999998</v>
      </c>
      <c r="H268" s="193">
        <v>35.826999999999998</v>
      </c>
    </row>
    <row r="269" spans="1:8" x14ac:dyDescent="0.2">
      <c r="A269" s="11" t="s">
        <v>112</v>
      </c>
      <c r="B269" s="8" t="s">
        <v>176</v>
      </c>
      <c r="C269" s="251" t="s">
        <v>178</v>
      </c>
      <c r="D269" s="8" t="s">
        <v>74</v>
      </c>
      <c r="E269" s="8" t="s">
        <v>514</v>
      </c>
      <c r="F269" s="251" t="s">
        <v>171</v>
      </c>
      <c r="G269" s="193">
        <v>27.481000000000002</v>
      </c>
      <c r="H269" s="193">
        <v>27.481000000000002</v>
      </c>
    </row>
    <row r="270" spans="1:8" x14ac:dyDescent="0.2">
      <c r="A270" s="11" t="s">
        <v>113</v>
      </c>
      <c r="B270" s="8" t="s">
        <v>176</v>
      </c>
      <c r="C270" s="251" t="s">
        <v>178</v>
      </c>
      <c r="D270" s="8" t="s">
        <v>74</v>
      </c>
      <c r="E270" s="8" t="s">
        <v>514</v>
      </c>
      <c r="F270" s="251" t="s">
        <v>114</v>
      </c>
      <c r="G270" s="193">
        <v>27.481000000000002</v>
      </c>
      <c r="H270" s="193">
        <v>27.481000000000002</v>
      </c>
    </row>
    <row r="271" spans="1:8" x14ac:dyDescent="0.2">
      <c r="A271" s="28" t="s">
        <v>115</v>
      </c>
      <c r="B271" s="8" t="s">
        <v>176</v>
      </c>
      <c r="C271" s="251" t="s">
        <v>178</v>
      </c>
      <c r="D271" s="8" t="s">
        <v>74</v>
      </c>
      <c r="E271" s="8" t="s">
        <v>514</v>
      </c>
      <c r="F271" s="251" t="s">
        <v>116</v>
      </c>
      <c r="G271" s="193">
        <v>2.4809999999999999</v>
      </c>
      <c r="H271" s="193">
        <v>2.4809999999999999</v>
      </c>
    </row>
    <row r="272" spans="1:8" x14ac:dyDescent="0.2">
      <c r="A272" s="11" t="s">
        <v>370</v>
      </c>
      <c r="B272" s="8" t="s">
        <v>176</v>
      </c>
      <c r="C272" s="251" t="s">
        <v>178</v>
      </c>
      <c r="D272" s="8" t="s">
        <v>74</v>
      </c>
      <c r="E272" s="8" t="s">
        <v>514</v>
      </c>
      <c r="F272" s="251">
        <v>853</v>
      </c>
      <c r="G272" s="193">
        <v>25</v>
      </c>
      <c r="H272" s="193">
        <v>25</v>
      </c>
    </row>
    <row r="273" spans="1:8" ht="33.75" x14ac:dyDescent="0.2">
      <c r="A273" s="5" t="s">
        <v>487</v>
      </c>
      <c r="B273" s="8" t="s">
        <v>176</v>
      </c>
      <c r="C273" s="251" t="s">
        <v>178</v>
      </c>
      <c r="D273" s="8" t="s">
        <v>74</v>
      </c>
      <c r="E273" s="8" t="s">
        <v>515</v>
      </c>
      <c r="F273" s="251"/>
      <c r="G273" s="193">
        <v>1517.8059999999998</v>
      </c>
      <c r="H273" s="193">
        <v>1517.8059999999998</v>
      </c>
    </row>
    <row r="274" spans="1:8" x14ac:dyDescent="0.2">
      <c r="A274" s="1" t="s">
        <v>376</v>
      </c>
      <c r="B274" s="8" t="s">
        <v>176</v>
      </c>
      <c r="C274" s="251" t="s">
        <v>178</v>
      </c>
      <c r="D274" s="8" t="s">
        <v>74</v>
      </c>
      <c r="E274" s="8" t="s">
        <v>515</v>
      </c>
      <c r="F274" s="251" t="s">
        <v>96</v>
      </c>
      <c r="G274" s="193">
        <v>1467.2549999999999</v>
      </c>
      <c r="H274" s="193">
        <v>1467.2549999999999</v>
      </c>
    </row>
    <row r="275" spans="1:8" ht="22.5" x14ac:dyDescent="0.2">
      <c r="A275" s="1" t="s">
        <v>97</v>
      </c>
      <c r="B275" s="8" t="s">
        <v>176</v>
      </c>
      <c r="C275" s="251" t="s">
        <v>178</v>
      </c>
      <c r="D275" s="8" t="s">
        <v>74</v>
      </c>
      <c r="E275" s="8" t="s">
        <v>515</v>
      </c>
      <c r="F275" s="251" t="s">
        <v>98</v>
      </c>
      <c r="G275" s="193">
        <v>1467.2549999999999</v>
      </c>
      <c r="H275" s="193">
        <v>1467.2549999999999</v>
      </c>
    </row>
    <row r="276" spans="1:8" ht="22.5" x14ac:dyDescent="0.2">
      <c r="A276" s="11" t="s">
        <v>111</v>
      </c>
      <c r="B276" s="8" t="s">
        <v>176</v>
      </c>
      <c r="C276" s="251" t="s">
        <v>178</v>
      </c>
      <c r="D276" s="8" t="s">
        <v>74</v>
      </c>
      <c r="E276" s="8" t="s">
        <v>515</v>
      </c>
      <c r="F276" s="251">
        <v>242</v>
      </c>
      <c r="G276" s="193">
        <v>18</v>
      </c>
      <c r="H276" s="193">
        <v>18</v>
      </c>
    </row>
    <row r="277" spans="1:8" x14ac:dyDescent="0.2">
      <c r="A277" s="11"/>
      <c r="B277" s="8" t="s">
        <v>176</v>
      </c>
      <c r="C277" s="251" t="s">
        <v>178</v>
      </c>
      <c r="D277" s="8" t="s">
        <v>74</v>
      </c>
      <c r="E277" s="8" t="s">
        <v>515</v>
      </c>
      <c r="F277" s="251">
        <v>243</v>
      </c>
      <c r="G277" s="193"/>
      <c r="H277" s="193"/>
    </row>
    <row r="278" spans="1:8" x14ac:dyDescent="0.2">
      <c r="A278" s="11" t="s">
        <v>393</v>
      </c>
      <c r="B278" s="8" t="s">
        <v>176</v>
      </c>
      <c r="C278" s="251" t="s">
        <v>178</v>
      </c>
      <c r="D278" s="8" t="s">
        <v>74</v>
      </c>
      <c r="E278" s="8" t="s">
        <v>515</v>
      </c>
      <c r="F278" s="251" t="s">
        <v>100</v>
      </c>
      <c r="G278" s="193">
        <v>1401.4849999999999</v>
      </c>
      <c r="H278" s="193">
        <v>1401.4849999999999</v>
      </c>
    </row>
    <row r="279" spans="1:8" x14ac:dyDescent="0.2">
      <c r="A279" s="11" t="s">
        <v>549</v>
      </c>
      <c r="B279" s="8" t="s">
        <v>176</v>
      </c>
      <c r="C279" s="251" t="s">
        <v>178</v>
      </c>
      <c r="D279" s="8" t="s">
        <v>74</v>
      </c>
      <c r="E279" s="8" t="s">
        <v>515</v>
      </c>
      <c r="F279" s="251">
        <v>247</v>
      </c>
      <c r="G279" s="193">
        <v>47.77</v>
      </c>
      <c r="H279" s="193">
        <v>47.77</v>
      </c>
    </row>
    <row r="280" spans="1:8" x14ac:dyDescent="0.2">
      <c r="A280" s="11" t="s">
        <v>112</v>
      </c>
      <c r="B280" s="8" t="s">
        <v>176</v>
      </c>
      <c r="C280" s="251" t="s">
        <v>178</v>
      </c>
      <c r="D280" s="8" t="s">
        <v>74</v>
      </c>
      <c r="E280" s="8" t="s">
        <v>515</v>
      </c>
      <c r="F280" s="251">
        <v>800</v>
      </c>
      <c r="G280" s="193">
        <v>50.551000000000002</v>
      </c>
      <c r="H280" s="193">
        <v>50.551000000000002</v>
      </c>
    </row>
    <row r="281" spans="1:8" x14ac:dyDescent="0.2">
      <c r="A281" s="11" t="s">
        <v>478</v>
      </c>
      <c r="B281" s="8" t="s">
        <v>176</v>
      </c>
      <c r="C281" s="251" t="s">
        <v>178</v>
      </c>
      <c r="D281" s="8" t="s">
        <v>74</v>
      </c>
      <c r="E281" s="8" t="s">
        <v>515</v>
      </c>
      <c r="F281" s="251">
        <v>830</v>
      </c>
      <c r="G281" s="193">
        <v>0</v>
      </c>
      <c r="H281" s="193">
        <v>0</v>
      </c>
    </row>
    <row r="282" spans="1:8" ht="22.5" x14ac:dyDescent="0.2">
      <c r="A282" s="11" t="s">
        <v>479</v>
      </c>
      <c r="B282" s="8" t="s">
        <v>176</v>
      </c>
      <c r="C282" s="251" t="s">
        <v>178</v>
      </c>
      <c r="D282" s="8" t="s">
        <v>74</v>
      </c>
      <c r="E282" s="8" t="s">
        <v>515</v>
      </c>
      <c r="F282" s="251">
        <v>831</v>
      </c>
      <c r="G282" s="193"/>
      <c r="H282" s="193"/>
    </row>
    <row r="283" spans="1:8" x14ac:dyDescent="0.2">
      <c r="A283" s="11" t="s">
        <v>113</v>
      </c>
      <c r="B283" s="8" t="s">
        <v>176</v>
      </c>
      <c r="C283" s="251" t="s">
        <v>178</v>
      </c>
      <c r="D283" s="8" t="s">
        <v>74</v>
      </c>
      <c r="E283" s="8" t="s">
        <v>515</v>
      </c>
      <c r="F283" s="251" t="s">
        <v>114</v>
      </c>
      <c r="G283" s="193">
        <v>50.551000000000002</v>
      </c>
      <c r="H283" s="193">
        <v>50.551000000000002</v>
      </c>
    </row>
    <row r="284" spans="1:8" x14ac:dyDescent="0.2">
      <c r="A284" s="28" t="s">
        <v>115</v>
      </c>
      <c r="B284" s="8" t="s">
        <v>176</v>
      </c>
      <c r="C284" s="251" t="s">
        <v>178</v>
      </c>
      <c r="D284" s="8" t="s">
        <v>74</v>
      </c>
      <c r="E284" s="8" t="s">
        <v>515</v>
      </c>
      <c r="F284" s="251" t="s">
        <v>116</v>
      </c>
      <c r="G284" s="193">
        <v>10.551</v>
      </c>
      <c r="H284" s="193">
        <v>10.551</v>
      </c>
    </row>
    <row r="285" spans="1:8" x14ac:dyDescent="0.2">
      <c r="A285" s="11" t="s">
        <v>370</v>
      </c>
      <c r="B285" s="8" t="s">
        <v>176</v>
      </c>
      <c r="C285" s="251" t="s">
        <v>178</v>
      </c>
      <c r="D285" s="8" t="s">
        <v>74</v>
      </c>
      <c r="E285" s="8" t="s">
        <v>515</v>
      </c>
      <c r="F285" s="251">
        <v>853</v>
      </c>
      <c r="G285" s="193">
        <v>40</v>
      </c>
      <c r="H285" s="193">
        <v>40</v>
      </c>
    </row>
    <row r="286" spans="1:8" x14ac:dyDescent="0.2">
      <c r="A286" s="11" t="s">
        <v>379</v>
      </c>
      <c r="B286" s="8" t="s">
        <v>176</v>
      </c>
      <c r="C286" s="251" t="s">
        <v>178</v>
      </c>
      <c r="D286" s="8" t="s">
        <v>74</v>
      </c>
      <c r="E286" s="8" t="s">
        <v>184</v>
      </c>
      <c r="F286" s="251"/>
      <c r="G286" s="193">
        <v>97018.8</v>
      </c>
      <c r="H286" s="193">
        <v>135708</v>
      </c>
    </row>
    <row r="287" spans="1:8" ht="33.75" x14ac:dyDescent="0.2">
      <c r="A287" s="5" t="s">
        <v>397</v>
      </c>
      <c r="B287" s="8" t="s">
        <v>176</v>
      </c>
      <c r="C287" s="251" t="s">
        <v>178</v>
      </c>
      <c r="D287" s="8" t="s">
        <v>74</v>
      </c>
      <c r="E287" s="8" t="s">
        <v>184</v>
      </c>
      <c r="F287" s="251" t="s">
        <v>124</v>
      </c>
      <c r="G287" s="193">
        <v>85007.027000000002</v>
      </c>
      <c r="H287" s="193">
        <v>118911.51700000001</v>
      </c>
    </row>
    <row r="288" spans="1:8" ht="22.5" x14ac:dyDescent="0.2">
      <c r="A288" s="1" t="s">
        <v>78</v>
      </c>
      <c r="B288" s="8" t="s">
        <v>176</v>
      </c>
      <c r="C288" s="251" t="s">
        <v>178</v>
      </c>
      <c r="D288" s="8" t="s">
        <v>74</v>
      </c>
      <c r="E288" s="8" t="s">
        <v>184</v>
      </c>
      <c r="F288" s="251" t="s">
        <v>79</v>
      </c>
      <c r="G288" s="193">
        <v>85007.027000000002</v>
      </c>
      <c r="H288" s="193">
        <v>118911.51700000001</v>
      </c>
    </row>
    <row r="289" spans="1:8" x14ac:dyDescent="0.2">
      <c r="A289" s="1" t="s">
        <v>80</v>
      </c>
      <c r="B289" s="8" t="s">
        <v>176</v>
      </c>
      <c r="C289" s="251" t="s">
        <v>178</v>
      </c>
      <c r="D289" s="8" t="s">
        <v>74</v>
      </c>
      <c r="E289" s="8" t="s">
        <v>184</v>
      </c>
      <c r="F289" s="251" t="s">
        <v>81</v>
      </c>
      <c r="G289" s="193">
        <v>85007.027000000002</v>
      </c>
      <c r="H289" s="193">
        <v>118911.51700000001</v>
      </c>
    </row>
    <row r="290" spans="1:8" ht="33.75" x14ac:dyDescent="0.2">
      <c r="A290" s="1" t="s">
        <v>82</v>
      </c>
      <c r="B290" s="8" t="s">
        <v>176</v>
      </c>
      <c r="C290" s="251" t="s">
        <v>178</v>
      </c>
      <c r="D290" s="8" t="s">
        <v>74</v>
      </c>
      <c r="E290" s="8" t="s">
        <v>184</v>
      </c>
      <c r="F290" s="251" t="s">
        <v>83</v>
      </c>
      <c r="G290" s="193">
        <v>85007.027000000002</v>
      </c>
      <c r="H290" s="193">
        <v>118911.51700000001</v>
      </c>
    </row>
    <row r="291" spans="1:8" ht="33.75" x14ac:dyDescent="0.2">
      <c r="A291" s="5" t="s">
        <v>488</v>
      </c>
      <c r="B291" s="8" t="s">
        <v>176</v>
      </c>
      <c r="C291" s="251" t="s">
        <v>178</v>
      </c>
      <c r="D291" s="8" t="s">
        <v>74</v>
      </c>
      <c r="E291" s="8" t="s">
        <v>516</v>
      </c>
      <c r="F291" s="251"/>
      <c r="G291" s="193">
        <v>5487.1889999999994</v>
      </c>
      <c r="H291" s="193">
        <v>7672.0650000000005</v>
      </c>
    </row>
    <row r="292" spans="1:8" ht="33.75" x14ac:dyDescent="0.2">
      <c r="A292" s="1" t="s">
        <v>87</v>
      </c>
      <c r="B292" s="8" t="s">
        <v>176</v>
      </c>
      <c r="C292" s="251" t="s">
        <v>178</v>
      </c>
      <c r="D292" s="8" t="s">
        <v>74</v>
      </c>
      <c r="E292" s="8" t="s">
        <v>516</v>
      </c>
      <c r="F292" s="251" t="s">
        <v>88</v>
      </c>
      <c r="G292" s="193">
        <v>5462.1889999999994</v>
      </c>
      <c r="H292" s="193">
        <v>7647.0650000000005</v>
      </c>
    </row>
    <row r="293" spans="1:8" x14ac:dyDescent="0.2">
      <c r="A293" s="1" t="s">
        <v>89</v>
      </c>
      <c r="B293" s="8" t="s">
        <v>176</v>
      </c>
      <c r="C293" s="251" t="s">
        <v>178</v>
      </c>
      <c r="D293" s="8" t="s">
        <v>74</v>
      </c>
      <c r="E293" s="8" t="s">
        <v>516</v>
      </c>
      <c r="F293" s="251">
        <v>110</v>
      </c>
      <c r="G293" s="193">
        <v>5462.1889999999994</v>
      </c>
      <c r="H293" s="193">
        <v>7647.0650000000005</v>
      </c>
    </row>
    <row r="294" spans="1:8" x14ac:dyDescent="0.2">
      <c r="A294" s="1" t="s">
        <v>90</v>
      </c>
      <c r="B294" s="8" t="s">
        <v>176</v>
      </c>
      <c r="C294" s="251" t="s">
        <v>178</v>
      </c>
      <c r="D294" s="8" t="s">
        <v>74</v>
      </c>
      <c r="E294" s="8" t="s">
        <v>516</v>
      </c>
      <c r="F294" s="251">
        <v>111</v>
      </c>
      <c r="G294" s="193">
        <v>4195.2299999999996</v>
      </c>
      <c r="H294" s="193">
        <v>5873.3220000000001</v>
      </c>
    </row>
    <row r="295" spans="1:8" ht="22.5" x14ac:dyDescent="0.2">
      <c r="A295" s="5" t="s">
        <v>91</v>
      </c>
      <c r="B295" s="8" t="s">
        <v>176</v>
      </c>
      <c r="C295" s="251" t="s">
        <v>178</v>
      </c>
      <c r="D295" s="8" t="s">
        <v>74</v>
      </c>
      <c r="E295" s="8" t="s">
        <v>516</v>
      </c>
      <c r="F295" s="251">
        <v>119</v>
      </c>
      <c r="G295" s="193">
        <v>1266.9590000000001</v>
      </c>
      <c r="H295" s="193">
        <v>1773.7429999999999</v>
      </c>
    </row>
    <row r="296" spans="1:8" x14ac:dyDescent="0.2">
      <c r="A296" s="1" t="s">
        <v>376</v>
      </c>
      <c r="B296" s="8" t="s">
        <v>176</v>
      </c>
      <c r="C296" s="251" t="s">
        <v>178</v>
      </c>
      <c r="D296" s="8" t="s">
        <v>74</v>
      </c>
      <c r="E296" s="8" t="s">
        <v>516</v>
      </c>
      <c r="F296" s="251" t="s">
        <v>96</v>
      </c>
      <c r="G296" s="193">
        <v>25</v>
      </c>
      <c r="H296" s="193">
        <v>25</v>
      </c>
    </row>
    <row r="297" spans="1:8" ht="22.5" x14ac:dyDescent="0.2">
      <c r="A297" s="1" t="s">
        <v>97</v>
      </c>
      <c r="B297" s="8" t="s">
        <v>176</v>
      </c>
      <c r="C297" s="251" t="s">
        <v>178</v>
      </c>
      <c r="D297" s="8" t="s">
        <v>74</v>
      </c>
      <c r="E297" s="8" t="s">
        <v>516</v>
      </c>
      <c r="F297" s="251" t="s">
        <v>98</v>
      </c>
      <c r="G297" s="193">
        <v>25</v>
      </c>
      <c r="H297" s="193">
        <v>25</v>
      </c>
    </row>
    <row r="298" spans="1:8" x14ac:dyDescent="0.2">
      <c r="A298" s="11" t="s">
        <v>393</v>
      </c>
      <c r="B298" s="8" t="s">
        <v>176</v>
      </c>
      <c r="C298" s="251" t="s">
        <v>178</v>
      </c>
      <c r="D298" s="8" t="s">
        <v>74</v>
      </c>
      <c r="E298" s="8" t="s">
        <v>516</v>
      </c>
      <c r="F298" s="251" t="s">
        <v>100</v>
      </c>
      <c r="G298" s="193">
        <v>25</v>
      </c>
      <c r="H298" s="193">
        <v>25</v>
      </c>
    </row>
    <row r="299" spans="1:8" ht="33.75" x14ac:dyDescent="0.2">
      <c r="A299" s="5" t="s">
        <v>489</v>
      </c>
      <c r="B299" s="8" t="s">
        <v>176</v>
      </c>
      <c r="C299" s="251" t="s">
        <v>178</v>
      </c>
      <c r="D299" s="8" t="s">
        <v>74</v>
      </c>
      <c r="E299" s="8" t="s">
        <v>517</v>
      </c>
      <c r="F299" s="251"/>
      <c r="G299" s="193">
        <v>6524.5839999999998</v>
      </c>
      <c r="H299" s="193">
        <v>9124.4179999999997</v>
      </c>
    </row>
    <row r="300" spans="1:8" ht="33.75" x14ac:dyDescent="0.2">
      <c r="A300" s="1" t="s">
        <v>87</v>
      </c>
      <c r="B300" s="8" t="s">
        <v>176</v>
      </c>
      <c r="C300" s="251" t="s">
        <v>178</v>
      </c>
      <c r="D300" s="8" t="s">
        <v>74</v>
      </c>
      <c r="E300" s="8" t="s">
        <v>517</v>
      </c>
      <c r="F300" s="251" t="s">
        <v>88</v>
      </c>
      <c r="G300" s="193">
        <v>6499.5839999999998</v>
      </c>
      <c r="H300" s="193">
        <v>9099.4179999999997</v>
      </c>
    </row>
    <row r="301" spans="1:8" x14ac:dyDescent="0.2">
      <c r="A301" s="1" t="s">
        <v>89</v>
      </c>
      <c r="B301" s="8" t="s">
        <v>176</v>
      </c>
      <c r="C301" s="251" t="s">
        <v>178</v>
      </c>
      <c r="D301" s="8" t="s">
        <v>74</v>
      </c>
      <c r="E301" s="8" t="s">
        <v>517</v>
      </c>
      <c r="F301" s="251">
        <v>110</v>
      </c>
      <c r="G301" s="193">
        <v>6499.5839999999998</v>
      </c>
      <c r="H301" s="193">
        <v>9099.4179999999997</v>
      </c>
    </row>
    <row r="302" spans="1:8" x14ac:dyDescent="0.2">
      <c r="A302" s="1" t="s">
        <v>90</v>
      </c>
      <c r="B302" s="8" t="s">
        <v>176</v>
      </c>
      <c r="C302" s="251" t="s">
        <v>178</v>
      </c>
      <c r="D302" s="8" t="s">
        <v>74</v>
      </c>
      <c r="E302" s="8" t="s">
        <v>517</v>
      </c>
      <c r="F302" s="251">
        <v>111</v>
      </c>
      <c r="G302" s="193">
        <v>4992</v>
      </c>
      <c r="H302" s="193">
        <v>6988.8</v>
      </c>
    </row>
    <row r="303" spans="1:8" ht="22.5" x14ac:dyDescent="0.2">
      <c r="A303" s="5" t="s">
        <v>91</v>
      </c>
      <c r="B303" s="8" t="s">
        <v>176</v>
      </c>
      <c r="C303" s="251" t="s">
        <v>178</v>
      </c>
      <c r="D303" s="8" t="s">
        <v>74</v>
      </c>
      <c r="E303" s="8" t="s">
        <v>517</v>
      </c>
      <c r="F303" s="251">
        <v>119</v>
      </c>
      <c r="G303" s="193">
        <v>1507.5840000000001</v>
      </c>
      <c r="H303" s="193">
        <v>2110.6179999999999</v>
      </c>
    </row>
    <row r="304" spans="1:8" x14ac:dyDescent="0.2">
      <c r="A304" s="1" t="s">
        <v>376</v>
      </c>
      <c r="B304" s="8" t="s">
        <v>176</v>
      </c>
      <c r="C304" s="251" t="s">
        <v>178</v>
      </c>
      <c r="D304" s="8" t="s">
        <v>74</v>
      </c>
      <c r="E304" s="8" t="s">
        <v>517</v>
      </c>
      <c r="F304" s="251" t="s">
        <v>96</v>
      </c>
      <c r="G304" s="193">
        <v>25</v>
      </c>
      <c r="H304" s="193">
        <v>25</v>
      </c>
    </row>
    <row r="305" spans="1:8" ht="22.5" x14ac:dyDescent="0.2">
      <c r="A305" s="1" t="s">
        <v>97</v>
      </c>
      <c r="B305" s="8" t="s">
        <v>176</v>
      </c>
      <c r="C305" s="251" t="s">
        <v>178</v>
      </c>
      <c r="D305" s="8" t="s">
        <v>74</v>
      </c>
      <c r="E305" s="8" t="s">
        <v>517</v>
      </c>
      <c r="F305" s="251" t="s">
        <v>98</v>
      </c>
      <c r="G305" s="193">
        <v>25</v>
      </c>
      <c r="H305" s="193">
        <v>25</v>
      </c>
    </row>
    <row r="306" spans="1:8" x14ac:dyDescent="0.2">
      <c r="A306" s="11" t="s">
        <v>393</v>
      </c>
      <c r="B306" s="8" t="s">
        <v>176</v>
      </c>
      <c r="C306" s="251" t="s">
        <v>178</v>
      </c>
      <c r="D306" s="8" t="s">
        <v>74</v>
      </c>
      <c r="E306" s="8" t="s">
        <v>517</v>
      </c>
      <c r="F306" s="251" t="s">
        <v>100</v>
      </c>
      <c r="G306" s="193">
        <v>25</v>
      </c>
      <c r="H306" s="193">
        <v>25</v>
      </c>
    </row>
    <row r="307" spans="1:8" ht="22.5" hidden="1" x14ac:dyDescent="0.2">
      <c r="A307" s="1" t="s">
        <v>582</v>
      </c>
      <c r="B307" s="8" t="s">
        <v>176</v>
      </c>
      <c r="C307" s="251" t="s">
        <v>178</v>
      </c>
      <c r="D307" s="8" t="s">
        <v>74</v>
      </c>
      <c r="E307" s="8" t="s">
        <v>591</v>
      </c>
      <c r="F307" s="251"/>
      <c r="G307" s="193">
        <v>0</v>
      </c>
      <c r="H307" s="193">
        <v>0</v>
      </c>
    </row>
    <row r="308" spans="1:8" hidden="1" x14ac:dyDescent="0.2">
      <c r="A308" s="1" t="s">
        <v>376</v>
      </c>
      <c r="B308" s="8" t="s">
        <v>176</v>
      </c>
      <c r="C308" s="251" t="s">
        <v>178</v>
      </c>
      <c r="D308" s="8" t="s">
        <v>74</v>
      </c>
      <c r="E308" s="8" t="s">
        <v>591</v>
      </c>
      <c r="F308" s="251">
        <v>200</v>
      </c>
      <c r="G308" s="193">
        <v>0</v>
      </c>
      <c r="H308" s="193">
        <v>0</v>
      </c>
    </row>
    <row r="309" spans="1:8" ht="22.5" hidden="1" x14ac:dyDescent="0.2">
      <c r="A309" s="1" t="s">
        <v>97</v>
      </c>
      <c r="B309" s="8" t="s">
        <v>176</v>
      </c>
      <c r="C309" s="251" t="s">
        <v>178</v>
      </c>
      <c r="D309" s="8" t="s">
        <v>74</v>
      </c>
      <c r="E309" s="8" t="s">
        <v>591</v>
      </c>
      <c r="F309" s="251">
        <v>240</v>
      </c>
      <c r="G309" s="193">
        <v>0</v>
      </c>
      <c r="H309" s="193">
        <v>0</v>
      </c>
    </row>
    <row r="310" spans="1:8" hidden="1" x14ac:dyDescent="0.2">
      <c r="A310" s="11" t="s">
        <v>393</v>
      </c>
      <c r="B310" s="8" t="s">
        <v>176</v>
      </c>
      <c r="C310" s="251" t="s">
        <v>178</v>
      </c>
      <c r="D310" s="8" t="s">
        <v>74</v>
      </c>
      <c r="E310" s="8" t="s">
        <v>591</v>
      </c>
      <c r="F310" s="251">
        <v>244</v>
      </c>
      <c r="G310" s="193"/>
      <c r="H310" s="193"/>
    </row>
    <row r="311" spans="1:8" ht="22.5" hidden="1" x14ac:dyDescent="0.2">
      <c r="A311" s="1" t="s">
        <v>78</v>
      </c>
      <c r="B311" s="8" t="s">
        <v>176</v>
      </c>
      <c r="C311" s="251" t="s">
        <v>178</v>
      </c>
      <c r="D311" s="8" t="s">
        <v>74</v>
      </c>
      <c r="E311" s="8" t="s">
        <v>591</v>
      </c>
      <c r="F311" s="251">
        <v>600</v>
      </c>
      <c r="G311" s="193">
        <v>0</v>
      </c>
      <c r="H311" s="193">
        <v>0</v>
      </c>
    </row>
    <row r="312" spans="1:8" hidden="1" x14ac:dyDescent="0.2">
      <c r="A312" s="1" t="s">
        <v>80</v>
      </c>
      <c r="B312" s="8" t="s">
        <v>176</v>
      </c>
      <c r="C312" s="251" t="s">
        <v>178</v>
      </c>
      <c r="D312" s="8" t="s">
        <v>74</v>
      </c>
      <c r="E312" s="8" t="s">
        <v>591</v>
      </c>
      <c r="F312" s="251">
        <v>610</v>
      </c>
      <c r="G312" s="193">
        <v>0</v>
      </c>
      <c r="H312" s="193">
        <v>0</v>
      </c>
    </row>
    <row r="313" spans="1:8" ht="33.75" hidden="1" x14ac:dyDescent="0.2">
      <c r="A313" s="1" t="s">
        <v>82</v>
      </c>
      <c r="B313" s="8" t="s">
        <v>176</v>
      </c>
      <c r="C313" s="251" t="s">
        <v>178</v>
      </c>
      <c r="D313" s="8" t="s">
        <v>74</v>
      </c>
      <c r="E313" s="8" t="s">
        <v>591</v>
      </c>
      <c r="F313" s="251">
        <v>611</v>
      </c>
      <c r="G313" s="193"/>
      <c r="H313" s="193"/>
    </row>
    <row r="314" spans="1:8" ht="33.75" x14ac:dyDescent="0.2">
      <c r="A314" s="1" t="s">
        <v>185</v>
      </c>
      <c r="B314" s="8" t="s">
        <v>176</v>
      </c>
      <c r="C314" s="251" t="s">
        <v>178</v>
      </c>
      <c r="D314" s="8" t="s">
        <v>74</v>
      </c>
      <c r="E314" s="8" t="s">
        <v>186</v>
      </c>
      <c r="F314" s="251"/>
      <c r="G314" s="193">
        <v>381</v>
      </c>
      <c r="H314" s="193">
        <v>381</v>
      </c>
    </row>
    <row r="315" spans="1:8" ht="33.75" x14ac:dyDescent="0.2">
      <c r="A315" s="29" t="s">
        <v>384</v>
      </c>
      <c r="B315" s="8" t="s">
        <v>176</v>
      </c>
      <c r="C315" s="251" t="s">
        <v>178</v>
      </c>
      <c r="D315" s="8" t="s">
        <v>74</v>
      </c>
      <c r="E315" s="8" t="s">
        <v>610</v>
      </c>
      <c r="F315" s="251"/>
      <c r="G315" s="193">
        <v>381</v>
      </c>
      <c r="H315" s="193">
        <v>381</v>
      </c>
    </row>
    <row r="316" spans="1:8" ht="33.75" x14ac:dyDescent="0.2">
      <c r="A316" s="1" t="s">
        <v>87</v>
      </c>
      <c r="B316" s="8" t="s">
        <v>176</v>
      </c>
      <c r="C316" s="251" t="s">
        <v>178</v>
      </c>
      <c r="D316" s="8" t="s">
        <v>74</v>
      </c>
      <c r="E316" s="8" t="s">
        <v>610</v>
      </c>
      <c r="F316" s="251">
        <v>100</v>
      </c>
      <c r="G316" s="193">
        <v>50</v>
      </c>
      <c r="H316" s="193">
        <v>50</v>
      </c>
    </row>
    <row r="317" spans="1:8" x14ac:dyDescent="0.2">
      <c r="A317" s="1" t="s">
        <v>89</v>
      </c>
      <c r="B317" s="8" t="s">
        <v>176</v>
      </c>
      <c r="C317" s="251" t="s">
        <v>178</v>
      </c>
      <c r="D317" s="8" t="s">
        <v>74</v>
      </c>
      <c r="E317" s="8" t="s">
        <v>610</v>
      </c>
      <c r="F317" s="251">
        <v>110</v>
      </c>
      <c r="G317" s="193">
        <v>50</v>
      </c>
      <c r="H317" s="193">
        <v>50</v>
      </c>
    </row>
    <row r="318" spans="1:8" x14ac:dyDescent="0.2">
      <c r="A318" s="11" t="s">
        <v>371</v>
      </c>
      <c r="B318" s="8" t="s">
        <v>176</v>
      </c>
      <c r="C318" s="251" t="s">
        <v>178</v>
      </c>
      <c r="D318" s="8" t="s">
        <v>74</v>
      </c>
      <c r="E318" s="8" t="s">
        <v>610</v>
      </c>
      <c r="F318" s="251">
        <v>112</v>
      </c>
      <c r="G318" s="193">
        <v>50</v>
      </c>
      <c r="H318" s="193">
        <v>50</v>
      </c>
    </row>
    <row r="319" spans="1:8" ht="22.5" x14ac:dyDescent="0.2">
      <c r="A319" s="1" t="s">
        <v>78</v>
      </c>
      <c r="B319" s="8" t="s">
        <v>176</v>
      </c>
      <c r="C319" s="251" t="s">
        <v>178</v>
      </c>
      <c r="D319" s="8" t="s">
        <v>74</v>
      </c>
      <c r="E319" s="8" t="s">
        <v>610</v>
      </c>
      <c r="F319" s="251">
        <v>600</v>
      </c>
      <c r="G319" s="193">
        <v>331</v>
      </c>
      <c r="H319" s="193">
        <v>331</v>
      </c>
    </row>
    <row r="320" spans="1:8" x14ac:dyDescent="0.2">
      <c r="A320" s="1" t="s">
        <v>80</v>
      </c>
      <c r="B320" s="8" t="s">
        <v>176</v>
      </c>
      <c r="C320" s="251" t="s">
        <v>178</v>
      </c>
      <c r="D320" s="8" t="s">
        <v>74</v>
      </c>
      <c r="E320" s="8" t="s">
        <v>610</v>
      </c>
      <c r="F320" s="251">
        <v>610</v>
      </c>
      <c r="G320" s="193">
        <v>331</v>
      </c>
      <c r="H320" s="193">
        <v>331</v>
      </c>
    </row>
    <row r="321" spans="1:12" ht="33.75" x14ac:dyDescent="0.2">
      <c r="A321" s="1" t="s">
        <v>82</v>
      </c>
      <c r="B321" s="8" t="s">
        <v>176</v>
      </c>
      <c r="C321" s="251" t="s">
        <v>178</v>
      </c>
      <c r="D321" s="8" t="s">
        <v>74</v>
      </c>
      <c r="E321" s="8" t="s">
        <v>610</v>
      </c>
      <c r="F321" s="251">
        <v>611</v>
      </c>
      <c r="G321" s="193">
        <v>331</v>
      </c>
      <c r="H321" s="193">
        <v>331</v>
      </c>
    </row>
    <row r="322" spans="1:12" x14ac:dyDescent="0.2">
      <c r="A322" s="33" t="s">
        <v>188</v>
      </c>
      <c r="B322" s="249" t="s">
        <v>176</v>
      </c>
      <c r="C322" s="250" t="s">
        <v>178</v>
      </c>
      <c r="D322" s="249" t="s">
        <v>189</v>
      </c>
      <c r="E322" s="249" t="s">
        <v>123</v>
      </c>
      <c r="F322" s="250" t="s">
        <v>124</v>
      </c>
      <c r="G322" s="192">
        <v>327627.96873000002</v>
      </c>
      <c r="H322" s="192">
        <v>367651.36872999999</v>
      </c>
      <c r="J322" s="187"/>
      <c r="L322" s="187"/>
    </row>
    <row r="323" spans="1:12" x14ac:dyDescent="0.2">
      <c r="A323" s="1" t="s">
        <v>190</v>
      </c>
      <c r="B323" s="8" t="s">
        <v>176</v>
      </c>
      <c r="C323" s="251" t="s">
        <v>178</v>
      </c>
      <c r="D323" s="8" t="s">
        <v>189</v>
      </c>
      <c r="E323" s="8" t="s">
        <v>191</v>
      </c>
      <c r="F323" s="251"/>
      <c r="G323" s="193">
        <v>326823.96873000002</v>
      </c>
      <c r="H323" s="193">
        <v>366847.36872999999</v>
      </c>
    </row>
    <row r="324" spans="1:12" ht="22.5" x14ac:dyDescent="0.2">
      <c r="A324" s="1" t="s">
        <v>78</v>
      </c>
      <c r="B324" s="8" t="s">
        <v>176</v>
      </c>
      <c r="C324" s="251" t="s">
        <v>178</v>
      </c>
      <c r="D324" s="8" t="s">
        <v>189</v>
      </c>
      <c r="E324" s="8" t="s">
        <v>676</v>
      </c>
      <c r="F324" s="251">
        <v>600</v>
      </c>
      <c r="G324" s="193">
        <v>0</v>
      </c>
      <c r="H324" s="193">
        <v>0</v>
      </c>
    </row>
    <row r="325" spans="1:12" x14ac:dyDescent="0.2">
      <c r="A325" s="1" t="s">
        <v>80</v>
      </c>
      <c r="B325" s="8" t="s">
        <v>176</v>
      </c>
      <c r="C325" s="251" t="s">
        <v>178</v>
      </c>
      <c r="D325" s="8" t="s">
        <v>189</v>
      </c>
      <c r="E325" s="8" t="s">
        <v>676</v>
      </c>
      <c r="F325" s="251">
        <v>610</v>
      </c>
      <c r="G325" s="193">
        <v>0</v>
      </c>
      <c r="H325" s="193">
        <v>0</v>
      </c>
    </row>
    <row r="326" spans="1:12" ht="33.75" x14ac:dyDescent="0.2">
      <c r="A326" s="1" t="s">
        <v>82</v>
      </c>
      <c r="B326" s="8" t="s">
        <v>176</v>
      </c>
      <c r="C326" s="251" t="s">
        <v>178</v>
      </c>
      <c r="D326" s="8" t="s">
        <v>189</v>
      </c>
      <c r="E326" s="8" t="s">
        <v>676</v>
      </c>
      <c r="F326" s="251">
        <v>611</v>
      </c>
      <c r="G326" s="193"/>
      <c r="H326" s="193"/>
    </row>
    <row r="327" spans="1:12" ht="33.75" x14ac:dyDescent="0.2">
      <c r="A327" s="5" t="s">
        <v>547</v>
      </c>
      <c r="B327" s="8" t="s">
        <v>176</v>
      </c>
      <c r="C327" s="251" t="s">
        <v>178</v>
      </c>
      <c r="D327" s="8" t="s">
        <v>189</v>
      </c>
      <c r="E327" s="8" t="s">
        <v>552</v>
      </c>
      <c r="F327" s="251"/>
      <c r="G327" s="193">
        <v>986</v>
      </c>
      <c r="H327" s="193">
        <v>986</v>
      </c>
    </row>
    <row r="328" spans="1:12" ht="22.5" x14ac:dyDescent="0.2">
      <c r="A328" s="1" t="s">
        <v>78</v>
      </c>
      <c r="B328" s="8" t="s">
        <v>176</v>
      </c>
      <c r="C328" s="251" t="s">
        <v>178</v>
      </c>
      <c r="D328" s="8" t="s">
        <v>189</v>
      </c>
      <c r="E328" s="8" t="s">
        <v>552</v>
      </c>
      <c r="F328" s="251" t="s">
        <v>79</v>
      </c>
      <c r="G328" s="193">
        <v>986</v>
      </c>
      <c r="H328" s="193">
        <v>986</v>
      </c>
    </row>
    <row r="329" spans="1:12" x14ac:dyDescent="0.2">
      <c r="A329" s="1" t="s">
        <v>80</v>
      </c>
      <c r="B329" s="8" t="s">
        <v>176</v>
      </c>
      <c r="C329" s="251" t="s">
        <v>178</v>
      </c>
      <c r="D329" s="8" t="s">
        <v>189</v>
      </c>
      <c r="E329" s="8" t="s">
        <v>552</v>
      </c>
      <c r="F329" s="251" t="s">
        <v>81</v>
      </c>
      <c r="G329" s="193">
        <v>986</v>
      </c>
      <c r="H329" s="193">
        <v>986</v>
      </c>
    </row>
    <row r="330" spans="1:12" x14ac:dyDescent="0.2">
      <c r="A330" s="5" t="s">
        <v>446</v>
      </c>
      <c r="B330" s="8" t="s">
        <v>176</v>
      </c>
      <c r="C330" s="251" t="s">
        <v>178</v>
      </c>
      <c r="D330" s="8" t="s">
        <v>189</v>
      </c>
      <c r="E330" s="8" t="s">
        <v>552</v>
      </c>
      <c r="F330" s="251">
        <v>612</v>
      </c>
      <c r="G330" s="193">
        <v>986</v>
      </c>
      <c r="H330" s="193">
        <v>986</v>
      </c>
    </row>
    <row r="331" spans="1:12" ht="22.5" x14ac:dyDescent="0.2">
      <c r="A331" s="1" t="s">
        <v>582</v>
      </c>
      <c r="B331" s="8" t="s">
        <v>176</v>
      </c>
      <c r="C331" s="251" t="s">
        <v>178</v>
      </c>
      <c r="D331" s="8" t="s">
        <v>189</v>
      </c>
      <c r="E331" s="8" t="s">
        <v>599</v>
      </c>
      <c r="F331" s="251"/>
      <c r="G331" s="193">
        <v>1405</v>
      </c>
      <c r="H331" s="193">
        <v>1405</v>
      </c>
    </row>
    <row r="332" spans="1:12" ht="22.5" x14ac:dyDescent="0.2">
      <c r="A332" s="1" t="s">
        <v>78</v>
      </c>
      <c r="B332" s="8" t="s">
        <v>176</v>
      </c>
      <c r="C332" s="251" t="s">
        <v>178</v>
      </c>
      <c r="D332" s="8" t="s">
        <v>189</v>
      </c>
      <c r="E332" s="8" t="s">
        <v>599</v>
      </c>
      <c r="F332" s="251">
        <v>600</v>
      </c>
      <c r="G332" s="193">
        <v>1405</v>
      </c>
      <c r="H332" s="193">
        <v>1405</v>
      </c>
    </row>
    <row r="333" spans="1:12" s="182" customFormat="1" ht="12" x14ac:dyDescent="0.2">
      <c r="A333" s="1" t="s">
        <v>80</v>
      </c>
      <c r="B333" s="8" t="s">
        <v>176</v>
      </c>
      <c r="C333" s="251" t="s">
        <v>178</v>
      </c>
      <c r="D333" s="8" t="s">
        <v>189</v>
      </c>
      <c r="E333" s="8" t="s">
        <v>599</v>
      </c>
      <c r="F333" s="251">
        <v>610</v>
      </c>
      <c r="G333" s="193">
        <v>1405</v>
      </c>
      <c r="H333" s="193">
        <v>1405</v>
      </c>
    </row>
    <row r="334" spans="1:12" s="182" customFormat="1" ht="33.75" x14ac:dyDescent="0.2">
      <c r="A334" s="1" t="s">
        <v>82</v>
      </c>
      <c r="B334" s="8" t="s">
        <v>176</v>
      </c>
      <c r="C334" s="251" t="s">
        <v>178</v>
      </c>
      <c r="D334" s="8" t="s">
        <v>189</v>
      </c>
      <c r="E334" s="8" t="s">
        <v>599</v>
      </c>
      <c r="F334" s="251">
        <v>611</v>
      </c>
      <c r="G334" s="193">
        <v>1405</v>
      </c>
      <c r="H334" s="193">
        <v>1405</v>
      </c>
    </row>
    <row r="335" spans="1:12" ht="45" x14ac:dyDescent="0.2">
      <c r="A335" s="1" t="s">
        <v>55</v>
      </c>
      <c r="B335" s="8" t="s">
        <v>176</v>
      </c>
      <c r="C335" s="251" t="s">
        <v>178</v>
      </c>
      <c r="D335" s="8" t="s">
        <v>189</v>
      </c>
      <c r="E335" s="8" t="s">
        <v>440</v>
      </c>
      <c r="F335" s="251" t="s">
        <v>124</v>
      </c>
      <c r="G335" s="193">
        <v>266237</v>
      </c>
      <c r="H335" s="193">
        <v>306254.3</v>
      </c>
    </row>
    <row r="336" spans="1:12" ht="22.5" x14ac:dyDescent="0.2">
      <c r="A336" s="1" t="s">
        <v>78</v>
      </c>
      <c r="B336" s="8" t="s">
        <v>176</v>
      </c>
      <c r="C336" s="251" t="s">
        <v>178</v>
      </c>
      <c r="D336" s="251" t="s">
        <v>189</v>
      </c>
      <c r="E336" s="8" t="s">
        <v>440</v>
      </c>
      <c r="F336" s="251" t="s">
        <v>79</v>
      </c>
      <c r="G336" s="193">
        <v>266237</v>
      </c>
      <c r="H336" s="193">
        <v>306254.3</v>
      </c>
    </row>
    <row r="337" spans="1:8" s="182" customFormat="1" ht="12" x14ac:dyDescent="0.2">
      <c r="A337" s="1" t="s">
        <v>80</v>
      </c>
      <c r="B337" s="8" t="s">
        <v>176</v>
      </c>
      <c r="C337" s="251" t="s">
        <v>178</v>
      </c>
      <c r="D337" s="251" t="s">
        <v>189</v>
      </c>
      <c r="E337" s="8" t="s">
        <v>440</v>
      </c>
      <c r="F337" s="251" t="s">
        <v>81</v>
      </c>
      <c r="G337" s="193">
        <v>266237</v>
      </c>
      <c r="H337" s="193">
        <v>306254.3</v>
      </c>
    </row>
    <row r="338" spans="1:8" s="182" customFormat="1" ht="33.75" x14ac:dyDescent="0.2">
      <c r="A338" s="1" t="s">
        <v>82</v>
      </c>
      <c r="B338" s="8" t="s">
        <v>176</v>
      </c>
      <c r="C338" s="251" t="s">
        <v>178</v>
      </c>
      <c r="D338" s="251" t="s">
        <v>189</v>
      </c>
      <c r="E338" s="8" t="s">
        <v>440</v>
      </c>
      <c r="F338" s="251" t="s">
        <v>83</v>
      </c>
      <c r="G338" s="193">
        <v>266237</v>
      </c>
      <c r="H338" s="193">
        <v>306254.3</v>
      </c>
    </row>
    <row r="339" spans="1:8" ht="33.75" hidden="1" x14ac:dyDescent="0.2">
      <c r="A339" s="1" t="s">
        <v>469</v>
      </c>
      <c r="B339" s="8" t="s">
        <v>176</v>
      </c>
      <c r="C339" s="251" t="s">
        <v>178</v>
      </c>
      <c r="D339" s="8" t="s">
        <v>189</v>
      </c>
      <c r="E339" s="8" t="s">
        <v>707</v>
      </c>
      <c r="F339" s="251"/>
      <c r="G339" s="193">
        <v>0</v>
      </c>
      <c r="H339" s="193">
        <v>0</v>
      </c>
    </row>
    <row r="340" spans="1:8" ht="22.5" hidden="1" x14ac:dyDescent="0.2">
      <c r="A340" s="1" t="s">
        <v>78</v>
      </c>
      <c r="B340" s="8" t="s">
        <v>176</v>
      </c>
      <c r="C340" s="251" t="s">
        <v>178</v>
      </c>
      <c r="D340" s="8" t="s">
        <v>189</v>
      </c>
      <c r="E340" s="8" t="s">
        <v>707</v>
      </c>
      <c r="F340" s="251" t="s">
        <v>79</v>
      </c>
      <c r="G340" s="193">
        <v>0</v>
      </c>
      <c r="H340" s="193">
        <v>0</v>
      </c>
    </row>
    <row r="341" spans="1:8" s="182" customFormat="1" ht="12" hidden="1" x14ac:dyDescent="0.2">
      <c r="A341" s="1" t="s">
        <v>80</v>
      </c>
      <c r="B341" s="8" t="s">
        <v>176</v>
      </c>
      <c r="C341" s="251" t="s">
        <v>178</v>
      </c>
      <c r="D341" s="8" t="s">
        <v>189</v>
      </c>
      <c r="E341" s="8" t="s">
        <v>707</v>
      </c>
      <c r="F341" s="251" t="s">
        <v>81</v>
      </c>
      <c r="G341" s="193">
        <v>0</v>
      </c>
      <c r="H341" s="193">
        <v>0</v>
      </c>
    </row>
    <row r="342" spans="1:8" s="182" customFormat="1" ht="12" hidden="1" x14ac:dyDescent="0.2">
      <c r="A342" s="1" t="s">
        <v>446</v>
      </c>
      <c r="B342" s="8" t="s">
        <v>176</v>
      </c>
      <c r="C342" s="251" t="s">
        <v>178</v>
      </c>
      <c r="D342" s="8" t="s">
        <v>189</v>
      </c>
      <c r="E342" s="8" t="s">
        <v>707</v>
      </c>
      <c r="F342" s="251">
        <v>612</v>
      </c>
      <c r="G342" s="193"/>
      <c r="H342" s="193"/>
    </row>
    <row r="343" spans="1:8" ht="45" hidden="1" x14ac:dyDescent="0.2">
      <c r="A343" s="1" t="s">
        <v>970</v>
      </c>
      <c r="B343" s="8" t="s">
        <v>176</v>
      </c>
      <c r="C343" s="251" t="s">
        <v>178</v>
      </c>
      <c r="D343" s="8" t="s">
        <v>189</v>
      </c>
      <c r="E343" s="8" t="s">
        <v>550</v>
      </c>
      <c r="F343" s="251"/>
      <c r="G343" s="193">
        <v>0</v>
      </c>
      <c r="H343" s="193">
        <v>0</v>
      </c>
    </row>
    <row r="344" spans="1:8" ht="22.5" hidden="1" x14ac:dyDescent="0.2">
      <c r="A344" s="1" t="s">
        <v>78</v>
      </c>
      <c r="B344" s="8" t="s">
        <v>176</v>
      </c>
      <c r="C344" s="251" t="s">
        <v>178</v>
      </c>
      <c r="D344" s="8" t="s">
        <v>189</v>
      </c>
      <c r="E344" s="8" t="s">
        <v>550</v>
      </c>
      <c r="F344" s="251" t="s">
        <v>79</v>
      </c>
      <c r="G344" s="193">
        <v>0</v>
      </c>
      <c r="H344" s="193">
        <v>0</v>
      </c>
    </row>
    <row r="345" spans="1:8" s="182" customFormat="1" ht="12" hidden="1" x14ac:dyDescent="0.2">
      <c r="A345" s="1" t="s">
        <v>80</v>
      </c>
      <c r="B345" s="8" t="s">
        <v>176</v>
      </c>
      <c r="C345" s="251" t="s">
        <v>178</v>
      </c>
      <c r="D345" s="8" t="s">
        <v>189</v>
      </c>
      <c r="E345" s="8" t="s">
        <v>550</v>
      </c>
      <c r="F345" s="251" t="s">
        <v>81</v>
      </c>
      <c r="G345" s="193">
        <v>0</v>
      </c>
      <c r="H345" s="193">
        <v>0</v>
      </c>
    </row>
    <row r="346" spans="1:8" s="182" customFormat="1" ht="12" hidden="1" x14ac:dyDescent="0.2">
      <c r="A346" s="1" t="s">
        <v>446</v>
      </c>
      <c r="B346" s="8" t="s">
        <v>176</v>
      </c>
      <c r="C346" s="251" t="s">
        <v>178</v>
      </c>
      <c r="D346" s="8" t="s">
        <v>189</v>
      </c>
      <c r="E346" s="8" t="s">
        <v>550</v>
      </c>
      <c r="F346" s="251">
        <v>612</v>
      </c>
      <c r="G346" s="193"/>
      <c r="H346" s="193"/>
    </row>
    <row r="347" spans="1:8" ht="33.75" x14ac:dyDescent="0.2">
      <c r="A347" s="1" t="s">
        <v>467</v>
      </c>
      <c r="B347" s="8" t="s">
        <v>176</v>
      </c>
      <c r="C347" s="251" t="s">
        <v>178</v>
      </c>
      <c r="D347" s="8" t="s">
        <v>189</v>
      </c>
      <c r="E347" s="8" t="s">
        <v>551</v>
      </c>
      <c r="F347" s="251"/>
      <c r="G347" s="193">
        <v>9291</v>
      </c>
      <c r="H347" s="193">
        <v>9280.4</v>
      </c>
    </row>
    <row r="348" spans="1:8" ht="22.5" x14ac:dyDescent="0.2">
      <c r="A348" s="1" t="s">
        <v>78</v>
      </c>
      <c r="B348" s="8" t="s">
        <v>176</v>
      </c>
      <c r="C348" s="251" t="s">
        <v>178</v>
      </c>
      <c r="D348" s="8" t="s">
        <v>189</v>
      </c>
      <c r="E348" s="8" t="s">
        <v>551</v>
      </c>
      <c r="F348" s="251" t="s">
        <v>79</v>
      </c>
      <c r="G348" s="193">
        <v>9291</v>
      </c>
      <c r="H348" s="193">
        <v>9280.4</v>
      </c>
    </row>
    <row r="349" spans="1:8" s="182" customFormat="1" ht="12" x14ac:dyDescent="0.2">
      <c r="A349" s="1" t="s">
        <v>80</v>
      </c>
      <c r="B349" s="8" t="s">
        <v>176</v>
      </c>
      <c r="C349" s="251" t="s">
        <v>178</v>
      </c>
      <c r="D349" s="8" t="s">
        <v>189</v>
      </c>
      <c r="E349" s="8" t="s">
        <v>551</v>
      </c>
      <c r="F349" s="251" t="s">
        <v>81</v>
      </c>
      <c r="G349" s="193">
        <v>9291</v>
      </c>
      <c r="H349" s="193">
        <v>9280.4</v>
      </c>
    </row>
    <row r="350" spans="1:8" s="182" customFormat="1" ht="12" x14ac:dyDescent="0.2">
      <c r="A350" s="5" t="s">
        <v>446</v>
      </c>
      <c r="B350" s="8" t="s">
        <v>176</v>
      </c>
      <c r="C350" s="251" t="s">
        <v>178</v>
      </c>
      <c r="D350" s="8" t="s">
        <v>189</v>
      </c>
      <c r="E350" s="8" t="s">
        <v>551</v>
      </c>
      <c r="F350" s="251">
        <v>612</v>
      </c>
      <c r="G350" s="193">
        <v>9291</v>
      </c>
      <c r="H350" s="193">
        <v>9280.4</v>
      </c>
    </row>
    <row r="351" spans="1:8" ht="45" x14ac:dyDescent="0.2">
      <c r="A351" s="5" t="s">
        <v>490</v>
      </c>
      <c r="B351" s="8" t="s">
        <v>176</v>
      </c>
      <c r="C351" s="251" t="s">
        <v>178</v>
      </c>
      <c r="D351" s="8" t="s">
        <v>189</v>
      </c>
      <c r="E351" s="8" t="s">
        <v>439</v>
      </c>
      <c r="F351" s="251"/>
      <c r="G351" s="193">
        <v>16488.468730000001</v>
      </c>
      <c r="H351" s="193">
        <v>16488.468730000001</v>
      </c>
    </row>
    <row r="352" spans="1:8" ht="45" x14ac:dyDescent="0.2">
      <c r="A352" s="5" t="s">
        <v>491</v>
      </c>
      <c r="B352" s="8" t="s">
        <v>176</v>
      </c>
      <c r="C352" s="251" t="s">
        <v>178</v>
      </c>
      <c r="D352" s="8" t="s">
        <v>189</v>
      </c>
      <c r="E352" s="8" t="s">
        <v>508</v>
      </c>
      <c r="F352" s="251"/>
      <c r="G352" s="193">
        <v>3419.8020000000001</v>
      </c>
      <c r="H352" s="193">
        <v>3419.8020000000001</v>
      </c>
    </row>
    <row r="353" spans="1:8" s="182" customFormat="1" ht="22.5" x14ac:dyDescent="0.2">
      <c r="A353" s="1" t="s">
        <v>78</v>
      </c>
      <c r="B353" s="8" t="s">
        <v>176</v>
      </c>
      <c r="C353" s="251" t="s">
        <v>178</v>
      </c>
      <c r="D353" s="8" t="s">
        <v>189</v>
      </c>
      <c r="E353" s="8" t="s">
        <v>508</v>
      </c>
      <c r="F353" s="251">
        <v>600</v>
      </c>
      <c r="G353" s="193">
        <v>3419.8020000000001</v>
      </c>
      <c r="H353" s="193">
        <v>3419.8020000000001</v>
      </c>
    </row>
    <row r="354" spans="1:8" s="182" customFormat="1" ht="12" x14ac:dyDescent="0.2">
      <c r="A354" s="1" t="s">
        <v>80</v>
      </c>
      <c r="B354" s="8" t="s">
        <v>176</v>
      </c>
      <c r="C354" s="251" t="s">
        <v>178</v>
      </c>
      <c r="D354" s="8" t="s">
        <v>189</v>
      </c>
      <c r="E354" s="8" t="s">
        <v>508</v>
      </c>
      <c r="F354" s="251">
        <v>610</v>
      </c>
      <c r="G354" s="193">
        <v>3419.8020000000001</v>
      </c>
      <c r="H354" s="193">
        <v>3419.8020000000001</v>
      </c>
    </row>
    <row r="355" spans="1:8" s="182" customFormat="1" ht="33.75" x14ac:dyDescent="0.2">
      <c r="A355" s="1" t="s">
        <v>82</v>
      </c>
      <c r="B355" s="8" t="s">
        <v>176</v>
      </c>
      <c r="C355" s="251" t="s">
        <v>178</v>
      </c>
      <c r="D355" s="8" t="s">
        <v>189</v>
      </c>
      <c r="E355" s="8" t="s">
        <v>508</v>
      </c>
      <c r="F355" s="251">
        <v>611</v>
      </c>
      <c r="G355" s="193">
        <v>3419.8020000000001</v>
      </c>
      <c r="H355" s="193">
        <v>3419.8020000000001</v>
      </c>
    </row>
    <row r="356" spans="1:8" s="182" customFormat="1" ht="45" x14ac:dyDescent="0.2">
      <c r="A356" s="5" t="s">
        <v>492</v>
      </c>
      <c r="B356" s="8" t="s">
        <v>176</v>
      </c>
      <c r="C356" s="251" t="s">
        <v>178</v>
      </c>
      <c r="D356" s="8" t="s">
        <v>189</v>
      </c>
      <c r="E356" s="8" t="s">
        <v>509</v>
      </c>
      <c r="F356" s="251"/>
      <c r="G356" s="193">
        <v>2718.5709999999999</v>
      </c>
      <c r="H356" s="193">
        <v>2718.5709999999999</v>
      </c>
    </row>
    <row r="357" spans="1:8" s="182" customFormat="1" ht="22.5" x14ac:dyDescent="0.2">
      <c r="A357" s="1" t="s">
        <v>78</v>
      </c>
      <c r="B357" s="8" t="s">
        <v>176</v>
      </c>
      <c r="C357" s="251" t="s">
        <v>178</v>
      </c>
      <c r="D357" s="8" t="s">
        <v>189</v>
      </c>
      <c r="E357" s="8" t="s">
        <v>509</v>
      </c>
      <c r="F357" s="251">
        <v>600</v>
      </c>
      <c r="G357" s="193">
        <v>2718.5709999999999</v>
      </c>
      <c r="H357" s="193">
        <v>2718.5709999999999</v>
      </c>
    </row>
    <row r="358" spans="1:8" s="182" customFormat="1" ht="12" x14ac:dyDescent="0.2">
      <c r="A358" s="1" t="s">
        <v>80</v>
      </c>
      <c r="B358" s="8" t="s">
        <v>176</v>
      </c>
      <c r="C358" s="251" t="s">
        <v>178</v>
      </c>
      <c r="D358" s="8" t="s">
        <v>189</v>
      </c>
      <c r="E358" s="8" t="s">
        <v>509</v>
      </c>
      <c r="F358" s="251">
        <v>610</v>
      </c>
      <c r="G358" s="193">
        <v>2718.5709999999999</v>
      </c>
      <c r="H358" s="193">
        <v>2718.5709999999999</v>
      </c>
    </row>
    <row r="359" spans="1:8" ht="33.75" x14ac:dyDescent="0.2">
      <c r="A359" s="1" t="s">
        <v>82</v>
      </c>
      <c r="B359" s="8" t="s">
        <v>176</v>
      </c>
      <c r="C359" s="251" t="s">
        <v>178</v>
      </c>
      <c r="D359" s="8" t="s">
        <v>189</v>
      </c>
      <c r="E359" s="8" t="s">
        <v>509</v>
      </c>
      <c r="F359" s="251">
        <v>611</v>
      </c>
      <c r="G359" s="193">
        <v>2718.5709999999999</v>
      </c>
      <c r="H359" s="193">
        <v>2718.5709999999999</v>
      </c>
    </row>
    <row r="360" spans="1:8" ht="45" x14ac:dyDescent="0.2">
      <c r="A360" s="5" t="s">
        <v>493</v>
      </c>
      <c r="B360" s="8" t="s">
        <v>176</v>
      </c>
      <c r="C360" s="251" t="s">
        <v>178</v>
      </c>
      <c r="D360" s="8" t="s">
        <v>189</v>
      </c>
      <c r="E360" s="8" t="s">
        <v>510</v>
      </c>
      <c r="F360" s="251"/>
      <c r="G360" s="193">
        <v>2257.7359999999999</v>
      </c>
      <c r="H360" s="193">
        <v>2257.7359999999999</v>
      </c>
    </row>
    <row r="361" spans="1:8" ht="22.5" x14ac:dyDescent="0.2">
      <c r="A361" s="1" t="s">
        <v>78</v>
      </c>
      <c r="B361" s="8" t="s">
        <v>176</v>
      </c>
      <c r="C361" s="251" t="s">
        <v>178</v>
      </c>
      <c r="D361" s="8" t="s">
        <v>189</v>
      </c>
      <c r="E361" s="8" t="s">
        <v>510</v>
      </c>
      <c r="F361" s="251">
        <v>600</v>
      </c>
      <c r="G361" s="193">
        <v>2257.7359999999999</v>
      </c>
      <c r="H361" s="193">
        <v>2257.7359999999999</v>
      </c>
    </row>
    <row r="362" spans="1:8" x14ac:dyDescent="0.2">
      <c r="A362" s="1" t="s">
        <v>80</v>
      </c>
      <c r="B362" s="8" t="s">
        <v>176</v>
      </c>
      <c r="C362" s="251" t="s">
        <v>178</v>
      </c>
      <c r="D362" s="8" t="s">
        <v>189</v>
      </c>
      <c r="E362" s="8" t="s">
        <v>510</v>
      </c>
      <c r="F362" s="251">
        <v>610</v>
      </c>
      <c r="G362" s="193">
        <v>2257.7359999999999</v>
      </c>
      <c r="H362" s="193">
        <v>2257.7359999999999</v>
      </c>
    </row>
    <row r="363" spans="1:8" ht="33.75" x14ac:dyDescent="0.2">
      <c r="A363" s="1" t="s">
        <v>82</v>
      </c>
      <c r="B363" s="8" t="s">
        <v>176</v>
      </c>
      <c r="C363" s="251" t="s">
        <v>178</v>
      </c>
      <c r="D363" s="8" t="s">
        <v>189</v>
      </c>
      <c r="E363" s="8" t="s">
        <v>510</v>
      </c>
      <c r="F363" s="251">
        <v>611</v>
      </c>
      <c r="G363" s="193">
        <v>2257.7359999999999</v>
      </c>
      <c r="H363" s="193">
        <v>2257.7359999999999</v>
      </c>
    </row>
    <row r="364" spans="1:8" ht="45" x14ac:dyDescent="0.2">
      <c r="A364" s="5" t="s">
        <v>494</v>
      </c>
      <c r="B364" s="8" t="s">
        <v>176</v>
      </c>
      <c r="C364" s="251" t="s">
        <v>178</v>
      </c>
      <c r="D364" s="8" t="s">
        <v>189</v>
      </c>
      <c r="E364" s="8" t="s">
        <v>511</v>
      </c>
      <c r="F364" s="251"/>
      <c r="G364" s="193">
        <v>2622.2060000000001</v>
      </c>
      <c r="H364" s="193">
        <v>2622.2060000000001</v>
      </c>
    </row>
    <row r="365" spans="1:8" ht="22.5" x14ac:dyDescent="0.2">
      <c r="A365" s="1" t="s">
        <v>78</v>
      </c>
      <c r="B365" s="8" t="s">
        <v>176</v>
      </c>
      <c r="C365" s="251" t="s">
        <v>178</v>
      </c>
      <c r="D365" s="8" t="s">
        <v>189</v>
      </c>
      <c r="E365" s="8" t="s">
        <v>511</v>
      </c>
      <c r="F365" s="251">
        <v>600</v>
      </c>
      <c r="G365" s="193">
        <v>2622.2060000000001</v>
      </c>
      <c r="H365" s="193">
        <v>2622.2060000000001</v>
      </c>
    </row>
    <row r="366" spans="1:8" x14ac:dyDescent="0.2">
      <c r="A366" s="1" t="s">
        <v>80</v>
      </c>
      <c r="B366" s="8" t="s">
        <v>176</v>
      </c>
      <c r="C366" s="251" t="s">
        <v>178</v>
      </c>
      <c r="D366" s="8" t="s">
        <v>189</v>
      </c>
      <c r="E366" s="8" t="s">
        <v>511</v>
      </c>
      <c r="F366" s="251">
        <v>610</v>
      </c>
      <c r="G366" s="193">
        <v>2622.2060000000001</v>
      </c>
      <c r="H366" s="193">
        <v>2622.2060000000001</v>
      </c>
    </row>
    <row r="367" spans="1:8" ht="33.75" x14ac:dyDescent="0.2">
      <c r="A367" s="1" t="s">
        <v>82</v>
      </c>
      <c r="B367" s="8" t="s">
        <v>176</v>
      </c>
      <c r="C367" s="251" t="s">
        <v>178</v>
      </c>
      <c r="D367" s="8" t="s">
        <v>189</v>
      </c>
      <c r="E367" s="8" t="s">
        <v>511</v>
      </c>
      <c r="F367" s="251">
        <v>611</v>
      </c>
      <c r="G367" s="193">
        <v>2622.2060000000001</v>
      </c>
      <c r="H367" s="193">
        <v>2622.2060000000001</v>
      </c>
    </row>
    <row r="368" spans="1:8" ht="45" x14ac:dyDescent="0.2">
      <c r="A368" s="5" t="s">
        <v>495</v>
      </c>
      <c r="B368" s="8" t="s">
        <v>176</v>
      </c>
      <c r="C368" s="251" t="s">
        <v>178</v>
      </c>
      <c r="D368" s="8" t="s">
        <v>189</v>
      </c>
      <c r="E368" s="8" t="s">
        <v>512</v>
      </c>
      <c r="F368" s="251"/>
      <c r="G368" s="193">
        <v>3427.3159999999998</v>
      </c>
      <c r="H368" s="193">
        <v>3427.3159999999998</v>
      </c>
    </row>
    <row r="369" spans="1:8" ht="22.5" x14ac:dyDescent="0.2">
      <c r="A369" s="1" t="s">
        <v>78</v>
      </c>
      <c r="B369" s="8" t="s">
        <v>176</v>
      </c>
      <c r="C369" s="251" t="s">
        <v>178</v>
      </c>
      <c r="D369" s="8" t="s">
        <v>189</v>
      </c>
      <c r="E369" s="8" t="s">
        <v>512</v>
      </c>
      <c r="F369" s="251">
        <v>600</v>
      </c>
      <c r="G369" s="193">
        <v>3427.3159999999998</v>
      </c>
      <c r="H369" s="193">
        <v>3427.3159999999998</v>
      </c>
    </row>
    <row r="370" spans="1:8" x14ac:dyDescent="0.2">
      <c r="A370" s="1" t="s">
        <v>80</v>
      </c>
      <c r="B370" s="8" t="s">
        <v>176</v>
      </c>
      <c r="C370" s="251" t="s">
        <v>178</v>
      </c>
      <c r="D370" s="8" t="s">
        <v>189</v>
      </c>
      <c r="E370" s="8" t="s">
        <v>512</v>
      </c>
      <c r="F370" s="251">
        <v>610</v>
      </c>
      <c r="G370" s="193">
        <v>3427.3159999999998</v>
      </c>
      <c r="H370" s="193">
        <v>3427.3159999999998</v>
      </c>
    </row>
    <row r="371" spans="1:8" ht="33.75" x14ac:dyDescent="0.2">
      <c r="A371" s="1" t="s">
        <v>82</v>
      </c>
      <c r="B371" s="8" t="s">
        <v>176</v>
      </c>
      <c r="C371" s="251" t="s">
        <v>178</v>
      </c>
      <c r="D371" s="8" t="s">
        <v>189</v>
      </c>
      <c r="E371" s="8" t="s">
        <v>512</v>
      </c>
      <c r="F371" s="251">
        <v>611</v>
      </c>
      <c r="G371" s="193">
        <v>3427.3159999999998</v>
      </c>
      <c r="H371" s="193">
        <v>3427.3159999999998</v>
      </c>
    </row>
    <row r="372" spans="1:8" ht="45" x14ac:dyDescent="0.2">
      <c r="A372" s="5" t="s">
        <v>496</v>
      </c>
      <c r="B372" s="8" t="s">
        <v>176</v>
      </c>
      <c r="C372" s="251" t="s">
        <v>178</v>
      </c>
      <c r="D372" s="8" t="s">
        <v>189</v>
      </c>
      <c r="E372" s="8" t="s">
        <v>513</v>
      </c>
      <c r="F372" s="251"/>
      <c r="G372" s="193">
        <v>2042.83773</v>
      </c>
      <c r="H372" s="193">
        <v>2042.83773</v>
      </c>
    </row>
    <row r="373" spans="1:8" ht="22.5" x14ac:dyDescent="0.2">
      <c r="A373" s="1" t="s">
        <v>78</v>
      </c>
      <c r="B373" s="8" t="s">
        <v>176</v>
      </c>
      <c r="C373" s="251" t="s">
        <v>178</v>
      </c>
      <c r="D373" s="8" t="s">
        <v>189</v>
      </c>
      <c r="E373" s="8" t="s">
        <v>513</v>
      </c>
      <c r="F373" s="251">
        <v>600</v>
      </c>
      <c r="G373" s="193">
        <v>2042.83773</v>
      </c>
      <c r="H373" s="193">
        <v>2042.83773</v>
      </c>
    </row>
    <row r="374" spans="1:8" x14ac:dyDescent="0.2">
      <c r="A374" s="1" t="s">
        <v>80</v>
      </c>
      <c r="B374" s="8" t="s">
        <v>176</v>
      </c>
      <c r="C374" s="251" t="s">
        <v>178</v>
      </c>
      <c r="D374" s="8" t="s">
        <v>189</v>
      </c>
      <c r="E374" s="8" t="s">
        <v>513</v>
      </c>
      <c r="F374" s="251">
        <v>610</v>
      </c>
      <c r="G374" s="193">
        <v>2042.83773</v>
      </c>
      <c r="H374" s="193">
        <v>2042.83773</v>
      </c>
    </row>
    <row r="375" spans="1:8" ht="33.75" x14ac:dyDescent="0.2">
      <c r="A375" s="1" t="s">
        <v>82</v>
      </c>
      <c r="B375" s="8" t="s">
        <v>176</v>
      </c>
      <c r="C375" s="251" t="s">
        <v>178</v>
      </c>
      <c r="D375" s="8" t="s">
        <v>189</v>
      </c>
      <c r="E375" s="8" t="s">
        <v>513</v>
      </c>
      <c r="F375" s="251">
        <v>611</v>
      </c>
      <c r="G375" s="193">
        <v>2042.83773</v>
      </c>
      <c r="H375" s="193">
        <v>2042.83773</v>
      </c>
    </row>
    <row r="376" spans="1:8" ht="45" x14ac:dyDescent="0.2">
      <c r="A376" s="1" t="s">
        <v>970</v>
      </c>
      <c r="B376" s="8" t="s">
        <v>176</v>
      </c>
      <c r="C376" s="251" t="s">
        <v>178</v>
      </c>
      <c r="D376" s="8" t="s">
        <v>189</v>
      </c>
      <c r="E376" s="8" t="s">
        <v>944</v>
      </c>
      <c r="F376" s="251"/>
      <c r="G376" s="193">
        <v>804</v>
      </c>
      <c r="H376" s="193">
        <v>804</v>
      </c>
    </row>
    <row r="377" spans="1:8" ht="22.5" x14ac:dyDescent="0.2">
      <c r="A377" s="1" t="s">
        <v>78</v>
      </c>
      <c r="B377" s="8" t="s">
        <v>176</v>
      </c>
      <c r="C377" s="251" t="s">
        <v>178</v>
      </c>
      <c r="D377" s="8" t="s">
        <v>189</v>
      </c>
      <c r="E377" s="8" t="s">
        <v>944</v>
      </c>
      <c r="F377" s="251">
        <v>600</v>
      </c>
      <c r="G377" s="193">
        <v>804</v>
      </c>
      <c r="H377" s="193">
        <v>804</v>
      </c>
    </row>
    <row r="378" spans="1:8" x14ac:dyDescent="0.2">
      <c r="A378" s="1" t="s">
        <v>80</v>
      </c>
      <c r="B378" s="8" t="s">
        <v>176</v>
      </c>
      <c r="C378" s="251" t="s">
        <v>178</v>
      </c>
      <c r="D378" s="8" t="s">
        <v>189</v>
      </c>
      <c r="E378" s="8" t="s">
        <v>944</v>
      </c>
      <c r="F378" s="251">
        <v>610</v>
      </c>
      <c r="G378" s="193">
        <v>804</v>
      </c>
      <c r="H378" s="193">
        <v>804</v>
      </c>
    </row>
    <row r="379" spans="1:8" x14ac:dyDescent="0.2">
      <c r="A379" s="1" t="s">
        <v>446</v>
      </c>
      <c r="B379" s="8" t="s">
        <v>176</v>
      </c>
      <c r="C379" s="251" t="s">
        <v>178</v>
      </c>
      <c r="D379" s="8" t="s">
        <v>189</v>
      </c>
      <c r="E379" s="8" t="s">
        <v>944</v>
      </c>
      <c r="F379" s="251">
        <v>612</v>
      </c>
      <c r="G379" s="193">
        <v>804</v>
      </c>
      <c r="H379" s="193">
        <v>804</v>
      </c>
    </row>
    <row r="380" spans="1:8" ht="33.75" x14ac:dyDescent="0.2">
      <c r="A380" s="1" t="s">
        <v>469</v>
      </c>
      <c r="B380" s="8" t="s">
        <v>176</v>
      </c>
      <c r="C380" s="251" t="s">
        <v>178</v>
      </c>
      <c r="D380" s="8" t="s">
        <v>189</v>
      </c>
      <c r="E380" s="8" t="s">
        <v>945</v>
      </c>
      <c r="F380" s="251"/>
      <c r="G380" s="193">
        <v>29685.599999999999</v>
      </c>
      <c r="H380" s="193">
        <v>29685.599999999999</v>
      </c>
    </row>
    <row r="381" spans="1:8" ht="22.5" x14ac:dyDescent="0.2">
      <c r="A381" s="1" t="s">
        <v>78</v>
      </c>
      <c r="B381" s="8" t="s">
        <v>176</v>
      </c>
      <c r="C381" s="251" t="s">
        <v>178</v>
      </c>
      <c r="D381" s="8" t="s">
        <v>189</v>
      </c>
      <c r="E381" s="8" t="s">
        <v>945</v>
      </c>
      <c r="F381" s="251" t="s">
        <v>79</v>
      </c>
      <c r="G381" s="193">
        <v>29685.599999999999</v>
      </c>
      <c r="H381" s="193">
        <v>29685.599999999999</v>
      </c>
    </row>
    <row r="382" spans="1:8" x14ac:dyDescent="0.2">
      <c r="A382" s="1" t="s">
        <v>80</v>
      </c>
      <c r="B382" s="8" t="s">
        <v>176</v>
      </c>
      <c r="C382" s="251" t="s">
        <v>178</v>
      </c>
      <c r="D382" s="8" t="s">
        <v>189</v>
      </c>
      <c r="E382" s="8" t="s">
        <v>945</v>
      </c>
      <c r="F382" s="251" t="s">
        <v>81</v>
      </c>
      <c r="G382" s="193">
        <v>29685.599999999999</v>
      </c>
      <c r="H382" s="193">
        <v>29685.599999999999</v>
      </c>
    </row>
    <row r="383" spans="1:8" x14ac:dyDescent="0.2">
      <c r="A383" s="1" t="s">
        <v>446</v>
      </c>
      <c r="B383" s="8" t="s">
        <v>176</v>
      </c>
      <c r="C383" s="251" t="s">
        <v>178</v>
      </c>
      <c r="D383" s="8" t="s">
        <v>189</v>
      </c>
      <c r="E383" s="8" t="s">
        <v>945</v>
      </c>
      <c r="F383" s="251">
        <v>612</v>
      </c>
      <c r="G383" s="193">
        <v>29685.599999999999</v>
      </c>
      <c r="H383" s="193">
        <v>29685.599999999999</v>
      </c>
    </row>
    <row r="384" spans="1:8" ht="45" x14ac:dyDescent="0.2">
      <c r="A384" s="1" t="s">
        <v>592</v>
      </c>
      <c r="B384" s="8" t="s">
        <v>176</v>
      </c>
      <c r="C384" s="251" t="s">
        <v>178</v>
      </c>
      <c r="D384" s="8" t="s">
        <v>189</v>
      </c>
      <c r="E384" s="8" t="s">
        <v>946</v>
      </c>
      <c r="F384" s="251"/>
      <c r="G384" s="193">
        <v>1926.9</v>
      </c>
      <c r="H384" s="193">
        <v>1943.6</v>
      </c>
    </row>
    <row r="385" spans="1:12" ht="22.5" x14ac:dyDescent="0.2">
      <c r="A385" s="1" t="s">
        <v>78</v>
      </c>
      <c r="B385" s="8" t="s">
        <v>176</v>
      </c>
      <c r="C385" s="251" t="s">
        <v>178</v>
      </c>
      <c r="D385" s="8" t="s">
        <v>189</v>
      </c>
      <c r="E385" s="8" t="s">
        <v>946</v>
      </c>
      <c r="F385" s="251">
        <v>600</v>
      </c>
      <c r="G385" s="193">
        <v>1926.9</v>
      </c>
      <c r="H385" s="193">
        <v>1943.6</v>
      </c>
    </row>
    <row r="386" spans="1:12" x14ac:dyDescent="0.2">
      <c r="A386" s="1" t="s">
        <v>80</v>
      </c>
      <c r="B386" s="8" t="s">
        <v>176</v>
      </c>
      <c r="C386" s="251" t="s">
        <v>178</v>
      </c>
      <c r="D386" s="8" t="s">
        <v>189</v>
      </c>
      <c r="E386" s="8" t="s">
        <v>946</v>
      </c>
      <c r="F386" s="251">
        <v>610</v>
      </c>
      <c r="G386" s="193">
        <v>1926.9</v>
      </c>
      <c r="H386" s="193">
        <v>1943.6</v>
      </c>
    </row>
    <row r="387" spans="1:12" x14ac:dyDescent="0.2">
      <c r="A387" s="1" t="s">
        <v>446</v>
      </c>
      <c r="B387" s="8" t="s">
        <v>176</v>
      </c>
      <c r="C387" s="251" t="s">
        <v>178</v>
      </c>
      <c r="D387" s="8" t="s">
        <v>189</v>
      </c>
      <c r="E387" s="8" t="s">
        <v>946</v>
      </c>
      <c r="F387" s="251">
        <v>612</v>
      </c>
      <c r="G387" s="193">
        <v>1926.9</v>
      </c>
      <c r="H387" s="193">
        <v>1943.6</v>
      </c>
    </row>
    <row r="388" spans="1:12" ht="33.75" x14ac:dyDescent="0.2">
      <c r="A388" s="1" t="s">
        <v>372</v>
      </c>
      <c r="B388" s="8" t="s">
        <v>176</v>
      </c>
      <c r="C388" s="251" t="s">
        <v>178</v>
      </c>
      <c r="D388" s="251" t="s">
        <v>189</v>
      </c>
      <c r="E388" s="8" t="s">
        <v>186</v>
      </c>
      <c r="F388" s="251"/>
      <c r="G388" s="193">
        <v>804</v>
      </c>
      <c r="H388" s="193">
        <v>804</v>
      </c>
    </row>
    <row r="389" spans="1:12" ht="33.75" x14ac:dyDescent="0.2">
      <c r="A389" s="29" t="s">
        <v>58</v>
      </c>
      <c r="B389" s="8" t="s">
        <v>176</v>
      </c>
      <c r="C389" s="251" t="s">
        <v>178</v>
      </c>
      <c r="D389" s="251" t="s">
        <v>189</v>
      </c>
      <c r="E389" s="8" t="s">
        <v>610</v>
      </c>
      <c r="F389" s="251"/>
      <c r="G389" s="193">
        <v>804</v>
      </c>
      <c r="H389" s="193">
        <v>804</v>
      </c>
    </row>
    <row r="390" spans="1:12" ht="22.5" x14ac:dyDescent="0.2">
      <c r="A390" s="1" t="s">
        <v>78</v>
      </c>
      <c r="B390" s="8" t="s">
        <v>176</v>
      </c>
      <c r="C390" s="251" t="s">
        <v>178</v>
      </c>
      <c r="D390" s="251" t="s">
        <v>189</v>
      </c>
      <c r="E390" s="8" t="s">
        <v>610</v>
      </c>
      <c r="F390" s="251">
        <v>600</v>
      </c>
      <c r="G390" s="193">
        <v>804</v>
      </c>
      <c r="H390" s="193">
        <v>804</v>
      </c>
    </row>
    <row r="391" spans="1:12" x14ac:dyDescent="0.2">
      <c r="A391" s="1" t="s">
        <v>80</v>
      </c>
      <c r="B391" s="8" t="s">
        <v>176</v>
      </c>
      <c r="C391" s="251" t="s">
        <v>178</v>
      </c>
      <c r="D391" s="251" t="s">
        <v>189</v>
      </c>
      <c r="E391" s="8" t="s">
        <v>610</v>
      </c>
      <c r="F391" s="251">
        <v>610</v>
      </c>
      <c r="G391" s="193">
        <v>804</v>
      </c>
      <c r="H391" s="193">
        <v>804</v>
      </c>
    </row>
    <row r="392" spans="1:12" ht="33.75" x14ac:dyDescent="0.2">
      <c r="A392" s="1" t="s">
        <v>82</v>
      </c>
      <c r="B392" s="8" t="s">
        <v>176</v>
      </c>
      <c r="C392" s="251" t="s">
        <v>178</v>
      </c>
      <c r="D392" s="251" t="s">
        <v>189</v>
      </c>
      <c r="E392" s="8" t="s">
        <v>610</v>
      </c>
      <c r="F392" s="251">
        <v>611</v>
      </c>
      <c r="G392" s="193">
        <v>804</v>
      </c>
      <c r="H392" s="193">
        <v>804</v>
      </c>
    </row>
    <row r="393" spans="1:12" x14ac:dyDescent="0.2">
      <c r="A393" s="3" t="s">
        <v>310</v>
      </c>
      <c r="B393" s="247" t="s">
        <v>176</v>
      </c>
      <c r="C393" s="255" t="s">
        <v>178</v>
      </c>
      <c r="D393" s="247" t="s">
        <v>128</v>
      </c>
      <c r="E393" s="247"/>
      <c r="F393" s="255" t="s">
        <v>124</v>
      </c>
      <c r="G393" s="194">
        <v>32686.007000000001</v>
      </c>
      <c r="H393" s="194">
        <v>46926.457000000002</v>
      </c>
      <c r="J393" s="187"/>
      <c r="L393" s="187"/>
    </row>
    <row r="394" spans="1:12" ht="22.5" x14ac:dyDescent="0.2">
      <c r="A394" s="1" t="s">
        <v>398</v>
      </c>
      <c r="B394" s="8" t="s">
        <v>176</v>
      </c>
      <c r="C394" s="251" t="s">
        <v>178</v>
      </c>
      <c r="D394" s="8" t="s">
        <v>128</v>
      </c>
      <c r="E394" s="8" t="s">
        <v>311</v>
      </c>
      <c r="F394" s="251" t="s">
        <v>124</v>
      </c>
      <c r="G394" s="193">
        <v>32572.007000000001</v>
      </c>
      <c r="H394" s="193">
        <v>46812.457000000002</v>
      </c>
    </row>
    <row r="395" spans="1:12" ht="22.5" x14ac:dyDescent="0.2">
      <c r="A395" s="1" t="s">
        <v>78</v>
      </c>
      <c r="B395" s="8" t="s">
        <v>176</v>
      </c>
      <c r="C395" s="251" t="s">
        <v>178</v>
      </c>
      <c r="D395" s="8" t="s">
        <v>128</v>
      </c>
      <c r="E395" s="8" t="s">
        <v>311</v>
      </c>
      <c r="F395" s="251">
        <v>600</v>
      </c>
      <c r="G395" s="193">
        <v>32572.007000000001</v>
      </c>
      <c r="H395" s="193">
        <v>46812.457000000002</v>
      </c>
    </row>
    <row r="396" spans="1:12" x14ac:dyDescent="0.2">
      <c r="A396" s="1" t="s">
        <v>80</v>
      </c>
      <c r="B396" s="8" t="s">
        <v>176</v>
      </c>
      <c r="C396" s="251" t="s">
        <v>178</v>
      </c>
      <c r="D396" s="8" t="s">
        <v>128</v>
      </c>
      <c r="E396" s="8" t="s">
        <v>311</v>
      </c>
      <c r="F396" s="251">
        <v>610</v>
      </c>
      <c r="G396" s="193">
        <v>32572.007000000001</v>
      </c>
      <c r="H396" s="193">
        <v>46812.457000000002</v>
      </c>
    </row>
    <row r="397" spans="1:12" ht="33.75" x14ac:dyDescent="0.2">
      <c r="A397" s="1" t="s">
        <v>82</v>
      </c>
      <c r="B397" s="8" t="s">
        <v>176</v>
      </c>
      <c r="C397" s="251" t="s">
        <v>178</v>
      </c>
      <c r="D397" s="8" t="s">
        <v>128</v>
      </c>
      <c r="E397" s="8" t="s">
        <v>311</v>
      </c>
      <c r="F397" s="251">
        <v>611</v>
      </c>
      <c r="G397" s="193">
        <v>32572.007000000001</v>
      </c>
      <c r="H397" s="193">
        <v>46812.457000000002</v>
      </c>
    </row>
    <row r="398" spans="1:12" ht="22.5" hidden="1" x14ac:dyDescent="0.2">
      <c r="A398" s="1" t="s">
        <v>582</v>
      </c>
      <c r="B398" s="8" t="s">
        <v>176</v>
      </c>
      <c r="C398" s="251" t="s">
        <v>178</v>
      </c>
      <c r="D398" s="8" t="s">
        <v>128</v>
      </c>
      <c r="E398" s="8" t="s">
        <v>651</v>
      </c>
      <c r="F398" s="251"/>
      <c r="G398" s="193">
        <v>0</v>
      </c>
      <c r="H398" s="193">
        <v>0</v>
      </c>
    </row>
    <row r="399" spans="1:12" ht="22.5" hidden="1" x14ac:dyDescent="0.2">
      <c r="A399" s="1" t="s">
        <v>582</v>
      </c>
      <c r="B399" s="8" t="s">
        <v>176</v>
      </c>
      <c r="C399" s="251" t="s">
        <v>178</v>
      </c>
      <c r="D399" s="8" t="s">
        <v>128</v>
      </c>
      <c r="E399" s="8" t="s">
        <v>651</v>
      </c>
      <c r="F399" s="251"/>
      <c r="G399" s="193">
        <v>0</v>
      </c>
      <c r="H399" s="193">
        <v>0</v>
      </c>
    </row>
    <row r="400" spans="1:12" ht="22.5" hidden="1" x14ac:dyDescent="0.2">
      <c r="A400" s="1" t="s">
        <v>78</v>
      </c>
      <c r="B400" s="8" t="s">
        <v>176</v>
      </c>
      <c r="C400" s="251" t="s">
        <v>178</v>
      </c>
      <c r="D400" s="8" t="s">
        <v>128</v>
      </c>
      <c r="E400" s="8" t="s">
        <v>651</v>
      </c>
      <c r="F400" s="251">
        <v>600</v>
      </c>
      <c r="G400" s="193">
        <v>0</v>
      </c>
      <c r="H400" s="193">
        <v>0</v>
      </c>
    </row>
    <row r="401" spans="1:12" hidden="1" x14ac:dyDescent="0.2">
      <c r="A401" s="1" t="s">
        <v>80</v>
      </c>
      <c r="B401" s="8" t="s">
        <v>176</v>
      </c>
      <c r="C401" s="251" t="s">
        <v>178</v>
      </c>
      <c r="D401" s="8" t="s">
        <v>128</v>
      </c>
      <c r="E401" s="8" t="s">
        <v>651</v>
      </c>
      <c r="F401" s="251">
        <v>610</v>
      </c>
      <c r="G401" s="193">
        <v>0</v>
      </c>
      <c r="H401" s="193">
        <v>0</v>
      </c>
    </row>
    <row r="402" spans="1:12" ht="33.75" hidden="1" x14ac:dyDescent="0.2">
      <c r="A402" s="1" t="s">
        <v>82</v>
      </c>
      <c r="B402" s="8" t="s">
        <v>176</v>
      </c>
      <c r="C402" s="251" t="s">
        <v>178</v>
      </c>
      <c r="D402" s="8" t="s">
        <v>128</v>
      </c>
      <c r="E402" s="8" t="s">
        <v>651</v>
      </c>
      <c r="F402" s="251">
        <v>611</v>
      </c>
      <c r="G402" s="193"/>
      <c r="H402" s="193"/>
    </row>
    <row r="403" spans="1:12" ht="33.75" x14ac:dyDescent="0.2">
      <c r="A403" s="1" t="s">
        <v>372</v>
      </c>
      <c r="B403" s="8" t="s">
        <v>176</v>
      </c>
      <c r="C403" s="251" t="s">
        <v>178</v>
      </c>
      <c r="D403" s="8" t="s">
        <v>128</v>
      </c>
      <c r="E403" s="8" t="s">
        <v>186</v>
      </c>
      <c r="F403" s="251"/>
      <c r="G403" s="193">
        <v>114</v>
      </c>
      <c r="H403" s="193">
        <v>114</v>
      </c>
    </row>
    <row r="404" spans="1:12" ht="33.75" x14ac:dyDescent="0.2">
      <c r="A404" s="29" t="s">
        <v>58</v>
      </c>
      <c r="B404" s="8" t="s">
        <v>176</v>
      </c>
      <c r="C404" s="251" t="s">
        <v>178</v>
      </c>
      <c r="D404" s="8" t="s">
        <v>128</v>
      </c>
      <c r="E404" s="8" t="s">
        <v>610</v>
      </c>
      <c r="F404" s="251"/>
      <c r="G404" s="193">
        <v>114</v>
      </c>
      <c r="H404" s="193">
        <v>114</v>
      </c>
    </row>
    <row r="405" spans="1:12" ht="22.5" x14ac:dyDescent="0.2">
      <c r="A405" s="1" t="s">
        <v>78</v>
      </c>
      <c r="B405" s="8" t="s">
        <v>176</v>
      </c>
      <c r="C405" s="251" t="s">
        <v>178</v>
      </c>
      <c r="D405" s="8" t="s">
        <v>128</v>
      </c>
      <c r="E405" s="8" t="s">
        <v>610</v>
      </c>
      <c r="F405" s="251">
        <v>600</v>
      </c>
      <c r="G405" s="193">
        <v>114</v>
      </c>
      <c r="H405" s="193">
        <v>114</v>
      </c>
    </row>
    <row r="406" spans="1:12" x14ac:dyDescent="0.2">
      <c r="A406" s="1" t="s">
        <v>80</v>
      </c>
      <c r="B406" s="8" t="s">
        <v>176</v>
      </c>
      <c r="C406" s="251" t="s">
        <v>178</v>
      </c>
      <c r="D406" s="8" t="s">
        <v>128</v>
      </c>
      <c r="E406" s="8" t="s">
        <v>610</v>
      </c>
      <c r="F406" s="251">
        <v>610</v>
      </c>
      <c r="G406" s="193">
        <v>114</v>
      </c>
      <c r="H406" s="193">
        <v>114</v>
      </c>
    </row>
    <row r="407" spans="1:12" ht="33.75" x14ac:dyDescent="0.2">
      <c r="A407" s="1" t="s">
        <v>82</v>
      </c>
      <c r="B407" s="8" t="s">
        <v>176</v>
      </c>
      <c r="C407" s="251" t="s">
        <v>178</v>
      </c>
      <c r="D407" s="8" t="s">
        <v>128</v>
      </c>
      <c r="E407" s="8" t="s">
        <v>610</v>
      </c>
      <c r="F407" s="251">
        <v>611</v>
      </c>
      <c r="G407" s="193">
        <v>114</v>
      </c>
      <c r="H407" s="193">
        <v>114</v>
      </c>
    </row>
    <row r="408" spans="1:12" x14ac:dyDescent="0.2">
      <c r="A408" s="33" t="s">
        <v>345</v>
      </c>
      <c r="B408" s="249" t="s">
        <v>176</v>
      </c>
      <c r="C408" s="249" t="s">
        <v>178</v>
      </c>
      <c r="D408" s="249" t="s">
        <v>178</v>
      </c>
      <c r="E408" s="249"/>
      <c r="F408" s="250"/>
      <c r="G408" s="192">
        <v>7738</v>
      </c>
      <c r="H408" s="192">
        <v>7738</v>
      </c>
    </row>
    <row r="409" spans="1:12" x14ac:dyDescent="0.2">
      <c r="A409" s="1" t="s">
        <v>347</v>
      </c>
      <c r="B409" s="8" t="s">
        <v>176</v>
      </c>
      <c r="C409" s="251" t="s">
        <v>178</v>
      </c>
      <c r="D409" s="251" t="s">
        <v>178</v>
      </c>
      <c r="E409" s="8" t="s">
        <v>348</v>
      </c>
      <c r="F409" s="251" t="s">
        <v>124</v>
      </c>
      <c r="G409" s="193">
        <v>7738</v>
      </c>
      <c r="H409" s="193">
        <v>7738</v>
      </c>
    </row>
    <row r="410" spans="1:12" x14ac:dyDescent="0.2">
      <c r="A410" s="1" t="s">
        <v>349</v>
      </c>
      <c r="B410" s="8" t="s">
        <v>176</v>
      </c>
      <c r="C410" s="251" t="s">
        <v>178</v>
      </c>
      <c r="D410" s="8" t="s">
        <v>178</v>
      </c>
      <c r="E410" s="8" t="s">
        <v>350</v>
      </c>
      <c r="F410" s="251"/>
      <c r="G410" s="193">
        <v>7738</v>
      </c>
      <c r="H410" s="193">
        <v>7738</v>
      </c>
    </row>
    <row r="411" spans="1:12" x14ac:dyDescent="0.2">
      <c r="A411" s="1" t="s">
        <v>385</v>
      </c>
      <c r="B411" s="8" t="s">
        <v>176</v>
      </c>
      <c r="C411" s="251" t="s">
        <v>178</v>
      </c>
      <c r="D411" s="8" t="s">
        <v>178</v>
      </c>
      <c r="E411" s="8" t="s">
        <v>351</v>
      </c>
      <c r="F411" s="251"/>
      <c r="G411" s="193">
        <v>7738</v>
      </c>
      <c r="H411" s="193">
        <v>7738</v>
      </c>
    </row>
    <row r="412" spans="1:12" ht="22.5" x14ac:dyDescent="0.2">
      <c r="A412" s="1" t="s">
        <v>78</v>
      </c>
      <c r="B412" s="8" t="s">
        <v>176</v>
      </c>
      <c r="C412" s="251" t="s">
        <v>178</v>
      </c>
      <c r="D412" s="8" t="s">
        <v>178</v>
      </c>
      <c r="E412" s="8" t="s">
        <v>351</v>
      </c>
      <c r="F412" s="251">
        <v>600</v>
      </c>
      <c r="G412" s="193">
        <v>7738</v>
      </c>
      <c r="H412" s="193">
        <v>7738</v>
      </c>
    </row>
    <row r="413" spans="1:12" x14ac:dyDescent="0.2">
      <c r="A413" s="1" t="s">
        <v>80</v>
      </c>
      <c r="B413" s="8" t="s">
        <v>176</v>
      </c>
      <c r="C413" s="251" t="s">
        <v>178</v>
      </c>
      <c r="D413" s="8" t="s">
        <v>178</v>
      </c>
      <c r="E413" s="8" t="s">
        <v>351</v>
      </c>
      <c r="F413" s="251">
        <v>610</v>
      </c>
      <c r="G413" s="193">
        <v>7738</v>
      </c>
      <c r="H413" s="193">
        <v>7738</v>
      </c>
    </row>
    <row r="414" spans="1:12" ht="33.75" x14ac:dyDescent="0.2">
      <c r="A414" s="1" t="s">
        <v>82</v>
      </c>
      <c r="B414" s="8" t="s">
        <v>176</v>
      </c>
      <c r="C414" s="251" t="s">
        <v>178</v>
      </c>
      <c r="D414" s="8" t="s">
        <v>178</v>
      </c>
      <c r="E414" s="8" t="s">
        <v>351</v>
      </c>
      <c r="F414" s="251">
        <v>611</v>
      </c>
      <c r="G414" s="193">
        <v>7738</v>
      </c>
      <c r="H414" s="193">
        <v>7738</v>
      </c>
    </row>
    <row r="415" spans="1:12" x14ac:dyDescent="0.2">
      <c r="A415" s="33" t="s">
        <v>193</v>
      </c>
      <c r="B415" s="249" t="s">
        <v>176</v>
      </c>
      <c r="C415" s="250" t="s">
        <v>178</v>
      </c>
      <c r="D415" s="249" t="s">
        <v>194</v>
      </c>
      <c r="E415" s="249" t="s">
        <v>123</v>
      </c>
      <c r="F415" s="250" t="s">
        <v>124</v>
      </c>
      <c r="G415" s="192">
        <v>18106.339</v>
      </c>
      <c r="H415" s="192">
        <v>18106.339</v>
      </c>
      <c r="J415" s="187"/>
      <c r="L415" s="187"/>
    </row>
    <row r="416" spans="1:12" ht="33.75" x14ac:dyDescent="0.2">
      <c r="A416" s="1" t="s">
        <v>642</v>
      </c>
      <c r="B416" s="8" t="s">
        <v>176</v>
      </c>
      <c r="C416" s="251" t="s">
        <v>178</v>
      </c>
      <c r="D416" s="8" t="s">
        <v>194</v>
      </c>
      <c r="E416" s="8" t="s">
        <v>195</v>
      </c>
      <c r="F416" s="251"/>
      <c r="G416" s="193">
        <v>18106.339</v>
      </c>
      <c r="H416" s="193">
        <v>18106.339</v>
      </c>
    </row>
    <row r="417" spans="1:8" ht="22.5" x14ac:dyDescent="0.2">
      <c r="A417" s="1" t="s">
        <v>196</v>
      </c>
      <c r="B417" s="8" t="s">
        <v>176</v>
      </c>
      <c r="C417" s="251" t="s">
        <v>178</v>
      </c>
      <c r="D417" s="8" t="s">
        <v>194</v>
      </c>
      <c r="E417" s="8" t="s">
        <v>197</v>
      </c>
      <c r="F417" s="251"/>
      <c r="G417" s="193">
        <v>811.30100000000004</v>
      </c>
      <c r="H417" s="193">
        <v>811.30100000000004</v>
      </c>
    </row>
    <row r="418" spans="1:8" ht="33.75" x14ac:dyDescent="0.2">
      <c r="A418" s="1" t="s">
        <v>87</v>
      </c>
      <c r="B418" s="8" t="s">
        <v>176</v>
      </c>
      <c r="C418" s="251" t="s">
        <v>178</v>
      </c>
      <c r="D418" s="8" t="s">
        <v>194</v>
      </c>
      <c r="E418" s="8" t="s">
        <v>197</v>
      </c>
      <c r="F418" s="251">
        <v>100</v>
      </c>
      <c r="G418" s="193">
        <v>811.30100000000004</v>
      </c>
      <c r="H418" s="193">
        <v>811.30100000000004</v>
      </c>
    </row>
    <row r="419" spans="1:8" x14ac:dyDescent="0.2">
      <c r="A419" s="1" t="s">
        <v>108</v>
      </c>
      <c r="B419" s="8" t="s">
        <v>176</v>
      </c>
      <c r="C419" s="251" t="s">
        <v>178</v>
      </c>
      <c r="D419" s="8" t="s">
        <v>194</v>
      </c>
      <c r="E419" s="8" t="s">
        <v>197</v>
      </c>
      <c r="F419" s="251">
        <v>120</v>
      </c>
      <c r="G419" s="193">
        <v>811.30100000000004</v>
      </c>
      <c r="H419" s="193">
        <v>811.30100000000004</v>
      </c>
    </row>
    <row r="420" spans="1:8" x14ac:dyDescent="0.2">
      <c r="A420" s="5" t="s">
        <v>109</v>
      </c>
      <c r="B420" s="8" t="s">
        <v>176</v>
      </c>
      <c r="C420" s="251" t="s">
        <v>178</v>
      </c>
      <c r="D420" s="8" t="s">
        <v>194</v>
      </c>
      <c r="E420" s="8" t="s">
        <v>197</v>
      </c>
      <c r="F420" s="251">
        <v>121</v>
      </c>
      <c r="G420" s="193">
        <v>623.11900000000003</v>
      </c>
      <c r="H420" s="193">
        <v>623.11900000000003</v>
      </c>
    </row>
    <row r="421" spans="1:8" ht="33.75" x14ac:dyDescent="0.2">
      <c r="A421" s="5" t="s">
        <v>110</v>
      </c>
      <c r="B421" s="8" t="s">
        <v>176</v>
      </c>
      <c r="C421" s="251" t="s">
        <v>178</v>
      </c>
      <c r="D421" s="8" t="s">
        <v>194</v>
      </c>
      <c r="E421" s="8" t="s">
        <v>197</v>
      </c>
      <c r="F421" s="251">
        <v>129</v>
      </c>
      <c r="G421" s="193">
        <v>188.18199999999999</v>
      </c>
      <c r="H421" s="193">
        <v>188.18199999999999</v>
      </c>
    </row>
    <row r="422" spans="1:8" x14ac:dyDescent="0.2">
      <c r="A422" s="1" t="s">
        <v>198</v>
      </c>
      <c r="B422" s="8" t="s">
        <v>176</v>
      </c>
      <c r="C422" s="251" t="s">
        <v>178</v>
      </c>
      <c r="D422" s="8" t="s">
        <v>194</v>
      </c>
      <c r="E422" s="8" t="s">
        <v>199</v>
      </c>
      <c r="F422" s="251" t="s">
        <v>124</v>
      </c>
      <c r="G422" s="193">
        <v>16095.038</v>
      </c>
      <c r="H422" s="193">
        <v>16095.038</v>
      </c>
    </row>
    <row r="423" spans="1:8" ht="33.75" x14ac:dyDescent="0.2">
      <c r="A423" s="1" t="s">
        <v>87</v>
      </c>
      <c r="B423" s="8" t="s">
        <v>176</v>
      </c>
      <c r="C423" s="251" t="s">
        <v>178</v>
      </c>
      <c r="D423" s="8" t="s">
        <v>194</v>
      </c>
      <c r="E423" s="8" t="s">
        <v>200</v>
      </c>
      <c r="F423" s="251" t="s">
        <v>88</v>
      </c>
      <c r="G423" s="193">
        <v>11354.54</v>
      </c>
      <c r="H423" s="193">
        <v>11354.54</v>
      </c>
    </row>
    <row r="424" spans="1:8" x14ac:dyDescent="0.2">
      <c r="A424" s="1" t="s">
        <v>89</v>
      </c>
      <c r="B424" s="8" t="s">
        <v>176</v>
      </c>
      <c r="C424" s="251" t="s">
        <v>178</v>
      </c>
      <c r="D424" s="8" t="s">
        <v>194</v>
      </c>
      <c r="E424" s="8" t="s">
        <v>200</v>
      </c>
      <c r="F424" s="251">
        <v>110</v>
      </c>
      <c r="G424" s="193">
        <v>11354.54</v>
      </c>
      <c r="H424" s="193">
        <v>11354.54</v>
      </c>
    </row>
    <row r="425" spans="1:8" x14ac:dyDescent="0.2">
      <c r="A425" s="1" t="s">
        <v>90</v>
      </c>
      <c r="B425" s="8" t="s">
        <v>176</v>
      </c>
      <c r="C425" s="251" t="s">
        <v>178</v>
      </c>
      <c r="D425" s="8" t="s">
        <v>194</v>
      </c>
      <c r="E425" s="8" t="s">
        <v>200</v>
      </c>
      <c r="F425" s="251">
        <v>111</v>
      </c>
      <c r="G425" s="193">
        <v>8720.7900000000009</v>
      </c>
      <c r="H425" s="193">
        <v>8720.7900000000009</v>
      </c>
    </row>
    <row r="426" spans="1:8" ht="22.5" x14ac:dyDescent="0.2">
      <c r="A426" s="5" t="s">
        <v>91</v>
      </c>
      <c r="B426" s="8" t="s">
        <v>176</v>
      </c>
      <c r="C426" s="251" t="s">
        <v>178</v>
      </c>
      <c r="D426" s="8" t="s">
        <v>194</v>
      </c>
      <c r="E426" s="8" t="s">
        <v>200</v>
      </c>
      <c r="F426" s="251">
        <v>119</v>
      </c>
      <c r="G426" s="193">
        <v>2633.75</v>
      </c>
      <c r="H426" s="193">
        <v>2633.75</v>
      </c>
    </row>
    <row r="427" spans="1:8" x14ac:dyDescent="0.2">
      <c r="A427" s="1" t="s">
        <v>376</v>
      </c>
      <c r="B427" s="8" t="s">
        <v>176</v>
      </c>
      <c r="C427" s="251" t="s">
        <v>178</v>
      </c>
      <c r="D427" s="8" t="s">
        <v>194</v>
      </c>
      <c r="E427" s="8" t="s">
        <v>201</v>
      </c>
      <c r="F427" s="251" t="s">
        <v>96</v>
      </c>
      <c r="G427" s="193">
        <v>4717.0330000000004</v>
      </c>
      <c r="H427" s="193">
        <v>4717.0330000000004</v>
      </c>
    </row>
    <row r="428" spans="1:8" ht="22.5" x14ac:dyDescent="0.2">
      <c r="A428" s="1" t="s">
        <v>97</v>
      </c>
      <c r="B428" s="8" t="s">
        <v>176</v>
      </c>
      <c r="C428" s="251" t="s">
        <v>178</v>
      </c>
      <c r="D428" s="8" t="s">
        <v>194</v>
      </c>
      <c r="E428" s="8" t="s">
        <v>201</v>
      </c>
      <c r="F428" s="251" t="s">
        <v>98</v>
      </c>
      <c r="G428" s="193">
        <v>4717.0330000000004</v>
      </c>
      <c r="H428" s="193">
        <v>4717.0330000000004</v>
      </c>
    </row>
    <row r="429" spans="1:8" ht="22.5" x14ac:dyDescent="0.2">
      <c r="A429" s="11" t="s">
        <v>111</v>
      </c>
      <c r="B429" s="8" t="s">
        <v>176</v>
      </c>
      <c r="C429" s="251" t="s">
        <v>178</v>
      </c>
      <c r="D429" s="8" t="s">
        <v>194</v>
      </c>
      <c r="E429" s="8" t="s">
        <v>201</v>
      </c>
      <c r="F429" s="251">
        <v>242</v>
      </c>
      <c r="G429" s="193">
        <v>455</v>
      </c>
      <c r="H429" s="193">
        <v>455</v>
      </c>
    </row>
    <row r="430" spans="1:8" x14ac:dyDescent="0.2">
      <c r="A430" s="11" t="s">
        <v>393</v>
      </c>
      <c r="B430" s="8" t="s">
        <v>176</v>
      </c>
      <c r="C430" s="251" t="s">
        <v>178</v>
      </c>
      <c r="D430" s="8" t="s">
        <v>194</v>
      </c>
      <c r="E430" s="8" t="s">
        <v>201</v>
      </c>
      <c r="F430" s="251" t="s">
        <v>100</v>
      </c>
      <c r="G430" s="193">
        <v>4142.6080000000002</v>
      </c>
      <c r="H430" s="193">
        <v>4142.6080000000002</v>
      </c>
    </row>
    <row r="431" spans="1:8" s="180" customFormat="1" ht="12" x14ac:dyDescent="0.2">
      <c r="A431" s="11" t="s">
        <v>549</v>
      </c>
      <c r="B431" s="8" t="s">
        <v>176</v>
      </c>
      <c r="C431" s="251" t="s">
        <v>178</v>
      </c>
      <c r="D431" s="8" t="s">
        <v>194</v>
      </c>
      <c r="E431" s="8" t="s">
        <v>201</v>
      </c>
      <c r="F431" s="251">
        <v>247</v>
      </c>
      <c r="G431" s="193">
        <v>119.425</v>
      </c>
      <c r="H431" s="193">
        <v>119.425</v>
      </c>
    </row>
    <row r="432" spans="1:8" s="180" customFormat="1" ht="12" x14ac:dyDescent="0.2">
      <c r="A432" s="11" t="s">
        <v>112</v>
      </c>
      <c r="B432" s="8" t="s">
        <v>176</v>
      </c>
      <c r="C432" s="251" t="s">
        <v>178</v>
      </c>
      <c r="D432" s="8" t="s">
        <v>194</v>
      </c>
      <c r="E432" s="8" t="s">
        <v>201</v>
      </c>
      <c r="F432" s="251" t="s">
        <v>171</v>
      </c>
      <c r="G432" s="193">
        <v>23.465000000000003</v>
      </c>
      <c r="H432" s="193">
        <v>23.465000000000003</v>
      </c>
    </row>
    <row r="433" spans="1:8" x14ac:dyDescent="0.2">
      <c r="A433" s="11" t="s">
        <v>113</v>
      </c>
      <c r="B433" s="8" t="s">
        <v>176</v>
      </c>
      <c r="C433" s="251" t="s">
        <v>178</v>
      </c>
      <c r="D433" s="8" t="s">
        <v>194</v>
      </c>
      <c r="E433" s="8" t="s">
        <v>201</v>
      </c>
      <c r="F433" s="251" t="s">
        <v>114</v>
      </c>
      <c r="G433" s="193">
        <v>23.465000000000003</v>
      </c>
      <c r="H433" s="193">
        <v>23.465000000000003</v>
      </c>
    </row>
    <row r="434" spans="1:8" x14ac:dyDescent="0.2">
      <c r="A434" s="28" t="s">
        <v>115</v>
      </c>
      <c r="B434" s="8" t="s">
        <v>176</v>
      </c>
      <c r="C434" s="251" t="s">
        <v>178</v>
      </c>
      <c r="D434" s="8" t="s">
        <v>194</v>
      </c>
      <c r="E434" s="8" t="s">
        <v>201</v>
      </c>
      <c r="F434" s="251" t="s">
        <v>116</v>
      </c>
      <c r="G434" s="193">
        <v>5.3650000000000002</v>
      </c>
      <c r="H434" s="193">
        <v>5.3650000000000002</v>
      </c>
    </row>
    <row r="435" spans="1:8" x14ac:dyDescent="0.2">
      <c r="A435" s="11" t="s">
        <v>172</v>
      </c>
      <c r="B435" s="8" t="s">
        <v>176</v>
      </c>
      <c r="C435" s="251" t="s">
        <v>178</v>
      </c>
      <c r="D435" s="8" t="s">
        <v>194</v>
      </c>
      <c r="E435" s="8" t="s">
        <v>201</v>
      </c>
      <c r="F435" s="251">
        <v>852</v>
      </c>
      <c r="G435" s="193">
        <v>18.100000000000001</v>
      </c>
      <c r="H435" s="193">
        <v>18.100000000000001</v>
      </c>
    </row>
    <row r="436" spans="1:8" x14ac:dyDescent="0.2">
      <c r="A436" s="11" t="s">
        <v>370</v>
      </c>
      <c r="B436" s="8" t="s">
        <v>176</v>
      </c>
      <c r="C436" s="251" t="s">
        <v>178</v>
      </c>
      <c r="D436" s="8" t="s">
        <v>194</v>
      </c>
      <c r="E436" s="8" t="s">
        <v>201</v>
      </c>
      <c r="F436" s="251">
        <v>853</v>
      </c>
      <c r="G436" s="193"/>
      <c r="H436" s="193"/>
    </row>
    <row r="437" spans="1:8" ht="22.5" x14ac:dyDescent="0.2">
      <c r="A437" s="1" t="s">
        <v>202</v>
      </c>
      <c r="B437" s="8" t="s">
        <v>176</v>
      </c>
      <c r="C437" s="251" t="s">
        <v>178</v>
      </c>
      <c r="D437" s="8" t="s">
        <v>194</v>
      </c>
      <c r="E437" s="8" t="s">
        <v>203</v>
      </c>
      <c r="F437" s="251"/>
      <c r="G437" s="193">
        <v>1200</v>
      </c>
      <c r="H437" s="193">
        <v>1200</v>
      </c>
    </row>
    <row r="438" spans="1:8" x14ac:dyDescent="0.2">
      <c r="A438" s="1" t="s">
        <v>376</v>
      </c>
      <c r="B438" s="8" t="s">
        <v>176</v>
      </c>
      <c r="C438" s="251" t="s">
        <v>178</v>
      </c>
      <c r="D438" s="8" t="s">
        <v>194</v>
      </c>
      <c r="E438" s="8" t="s">
        <v>203</v>
      </c>
      <c r="F438" s="251">
        <v>200</v>
      </c>
      <c r="G438" s="193">
        <v>670</v>
      </c>
      <c r="H438" s="193">
        <v>670</v>
      </c>
    </row>
    <row r="439" spans="1:8" ht="22.5" x14ac:dyDescent="0.2">
      <c r="A439" s="1" t="s">
        <v>97</v>
      </c>
      <c r="B439" s="8" t="s">
        <v>176</v>
      </c>
      <c r="C439" s="251" t="s">
        <v>178</v>
      </c>
      <c r="D439" s="8" t="s">
        <v>194</v>
      </c>
      <c r="E439" s="8" t="s">
        <v>203</v>
      </c>
      <c r="F439" s="251">
        <v>240</v>
      </c>
      <c r="G439" s="193">
        <v>670</v>
      </c>
      <c r="H439" s="193">
        <v>670</v>
      </c>
    </row>
    <row r="440" spans="1:8" ht="22.5" x14ac:dyDescent="0.2">
      <c r="A440" s="11" t="s">
        <v>111</v>
      </c>
      <c r="B440" s="8" t="s">
        <v>176</v>
      </c>
      <c r="C440" s="251" t="s">
        <v>178</v>
      </c>
      <c r="D440" s="8" t="s">
        <v>194</v>
      </c>
      <c r="E440" s="8" t="s">
        <v>203</v>
      </c>
      <c r="F440" s="251">
        <v>242</v>
      </c>
      <c r="G440" s="193"/>
      <c r="H440" s="193"/>
    </row>
    <row r="441" spans="1:8" x14ac:dyDescent="0.2">
      <c r="A441" s="11" t="s">
        <v>393</v>
      </c>
      <c r="B441" s="8" t="s">
        <v>176</v>
      </c>
      <c r="C441" s="251" t="s">
        <v>178</v>
      </c>
      <c r="D441" s="8" t="s">
        <v>194</v>
      </c>
      <c r="E441" s="8" t="s">
        <v>203</v>
      </c>
      <c r="F441" s="251">
        <v>244</v>
      </c>
      <c r="G441" s="193">
        <v>670</v>
      </c>
      <c r="H441" s="193">
        <v>670</v>
      </c>
    </row>
    <row r="442" spans="1:8" x14ac:dyDescent="0.2">
      <c r="A442" s="28" t="s">
        <v>136</v>
      </c>
      <c r="B442" s="8" t="s">
        <v>176</v>
      </c>
      <c r="C442" s="251" t="s">
        <v>178</v>
      </c>
      <c r="D442" s="8" t="s">
        <v>194</v>
      </c>
      <c r="E442" s="8" t="s">
        <v>203</v>
      </c>
      <c r="F442" s="251">
        <v>300</v>
      </c>
      <c r="G442" s="193">
        <v>530</v>
      </c>
      <c r="H442" s="193">
        <v>530</v>
      </c>
    </row>
    <row r="443" spans="1:8" x14ac:dyDescent="0.2">
      <c r="A443" s="1" t="s">
        <v>204</v>
      </c>
      <c r="B443" s="8" t="s">
        <v>176</v>
      </c>
      <c r="C443" s="251" t="s">
        <v>178</v>
      </c>
      <c r="D443" s="8" t="s">
        <v>194</v>
      </c>
      <c r="E443" s="8" t="s">
        <v>203</v>
      </c>
      <c r="F443" s="251">
        <v>350</v>
      </c>
      <c r="G443" s="193">
        <v>530</v>
      </c>
      <c r="H443" s="193">
        <v>530</v>
      </c>
    </row>
    <row r="444" spans="1:8" x14ac:dyDescent="0.2">
      <c r="A444" s="33" t="s">
        <v>205</v>
      </c>
      <c r="B444" s="249" t="s">
        <v>176</v>
      </c>
      <c r="C444" s="250">
        <v>10</v>
      </c>
      <c r="D444" s="249"/>
      <c r="E444" s="249"/>
      <c r="F444" s="250"/>
      <c r="G444" s="192">
        <v>4536</v>
      </c>
      <c r="H444" s="192">
        <v>4536</v>
      </c>
    </row>
    <row r="445" spans="1:8" ht="22.5" x14ac:dyDescent="0.2">
      <c r="A445" s="1" t="s">
        <v>564</v>
      </c>
      <c r="B445" s="8" t="s">
        <v>176</v>
      </c>
      <c r="C445" s="251">
        <v>10</v>
      </c>
      <c r="D445" s="8" t="s">
        <v>104</v>
      </c>
      <c r="E445" s="8" t="s">
        <v>180</v>
      </c>
      <c r="F445" s="251"/>
      <c r="G445" s="193">
        <v>4536</v>
      </c>
      <c r="H445" s="193">
        <v>4536</v>
      </c>
    </row>
    <row r="446" spans="1:8" x14ac:dyDescent="0.2">
      <c r="A446" s="1" t="s">
        <v>181</v>
      </c>
      <c r="B446" s="8" t="s">
        <v>176</v>
      </c>
      <c r="C446" s="251">
        <v>10</v>
      </c>
      <c r="D446" s="8" t="s">
        <v>206</v>
      </c>
      <c r="E446" s="8" t="s">
        <v>182</v>
      </c>
      <c r="F446" s="251"/>
      <c r="G446" s="193">
        <v>4536</v>
      </c>
      <c r="H446" s="193">
        <v>4536</v>
      </c>
    </row>
    <row r="447" spans="1:8" ht="45" x14ac:dyDescent="0.2">
      <c r="A447" s="1" t="s">
        <v>401</v>
      </c>
      <c r="B447" s="8" t="s">
        <v>176</v>
      </c>
      <c r="C447" s="251" t="s">
        <v>126</v>
      </c>
      <c r="D447" s="8" t="s">
        <v>104</v>
      </c>
      <c r="E447" s="8" t="s">
        <v>207</v>
      </c>
      <c r="F447" s="251" t="s">
        <v>124</v>
      </c>
      <c r="G447" s="193">
        <v>3985</v>
      </c>
      <c r="H447" s="193">
        <v>3985</v>
      </c>
    </row>
    <row r="448" spans="1:8" ht="45" x14ac:dyDescent="0.2">
      <c r="A448" s="1" t="s">
        <v>208</v>
      </c>
      <c r="B448" s="8" t="s">
        <v>176</v>
      </c>
      <c r="C448" s="251" t="s">
        <v>126</v>
      </c>
      <c r="D448" s="8" t="s">
        <v>104</v>
      </c>
      <c r="E448" s="8" t="s">
        <v>209</v>
      </c>
      <c r="F448" s="251"/>
      <c r="G448" s="193">
        <v>3985</v>
      </c>
      <c r="H448" s="193">
        <v>3985</v>
      </c>
    </row>
    <row r="449" spans="1:12" x14ac:dyDescent="0.2">
      <c r="A449" s="28" t="s">
        <v>136</v>
      </c>
      <c r="B449" s="8" t="s">
        <v>176</v>
      </c>
      <c r="C449" s="251" t="s">
        <v>126</v>
      </c>
      <c r="D449" s="8" t="s">
        <v>104</v>
      </c>
      <c r="E449" s="8" t="s">
        <v>209</v>
      </c>
      <c r="F449" s="254" t="s">
        <v>137</v>
      </c>
      <c r="G449" s="258">
        <v>3985</v>
      </c>
      <c r="H449" s="258">
        <v>3985</v>
      </c>
    </row>
    <row r="450" spans="1:12" ht="33.75" x14ac:dyDescent="0.2">
      <c r="A450" s="1" t="s">
        <v>375</v>
      </c>
      <c r="B450" s="8" t="s">
        <v>176</v>
      </c>
      <c r="C450" s="251" t="s">
        <v>126</v>
      </c>
      <c r="D450" s="8" t="s">
        <v>104</v>
      </c>
      <c r="E450" s="8" t="s">
        <v>209</v>
      </c>
      <c r="F450" s="257">
        <v>320</v>
      </c>
      <c r="G450" s="258">
        <v>3985</v>
      </c>
      <c r="H450" s="258">
        <v>3985</v>
      </c>
    </row>
    <row r="451" spans="1:12" ht="22.5" x14ac:dyDescent="0.2">
      <c r="A451" s="11" t="s">
        <v>445</v>
      </c>
      <c r="B451" s="8" t="s">
        <v>176</v>
      </c>
      <c r="C451" s="251" t="s">
        <v>126</v>
      </c>
      <c r="D451" s="8" t="s">
        <v>104</v>
      </c>
      <c r="E451" s="8" t="s">
        <v>209</v>
      </c>
      <c r="F451" s="257">
        <v>321</v>
      </c>
      <c r="G451" s="258">
        <v>3985</v>
      </c>
      <c r="H451" s="258">
        <v>3985</v>
      </c>
    </row>
    <row r="452" spans="1:12" s="113" customFormat="1" ht="56.25" x14ac:dyDescent="0.2">
      <c r="A452" s="11" t="s">
        <v>947</v>
      </c>
      <c r="B452" s="8" t="s">
        <v>176</v>
      </c>
      <c r="C452" s="251" t="s">
        <v>126</v>
      </c>
      <c r="D452" s="8" t="s">
        <v>104</v>
      </c>
      <c r="E452" s="8" t="s">
        <v>948</v>
      </c>
      <c r="F452" s="257"/>
      <c r="G452" s="258">
        <v>551</v>
      </c>
      <c r="H452" s="258">
        <v>551</v>
      </c>
    </row>
    <row r="453" spans="1:12" ht="22.5" x14ac:dyDescent="0.2">
      <c r="A453" s="1" t="s">
        <v>78</v>
      </c>
      <c r="B453" s="8" t="s">
        <v>176</v>
      </c>
      <c r="C453" s="251" t="s">
        <v>126</v>
      </c>
      <c r="D453" s="8" t="s">
        <v>104</v>
      </c>
      <c r="E453" s="8" t="s">
        <v>948</v>
      </c>
      <c r="F453" s="257">
        <v>600</v>
      </c>
      <c r="G453" s="258">
        <v>551</v>
      </c>
      <c r="H453" s="258">
        <v>551</v>
      </c>
    </row>
    <row r="454" spans="1:12" x14ac:dyDescent="0.2">
      <c r="A454" s="1" t="s">
        <v>80</v>
      </c>
      <c r="B454" s="8" t="s">
        <v>176</v>
      </c>
      <c r="C454" s="251" t="s">
        <v>126</v>
      </c>
      <c r="D454" s="8" t="s">
        <v>104</v>
      </c>
      <c r="E454" s="8" t="s">
        <v>948</v>
      </c>
      <c r="F454" s="257">
        <v>610</v>
      </c>
      <c r="G454" s="258">
        <v>551</v>
      </c>
      <c r="H454" s="258">
        <v>551</v>
      </c>
    </row>
    <row r="455" spans="1:12" x14ac:dyDescent="0.2">
      <c r="A455" s="1" t="s">
        <v>446</v>
      </c>
      <c r="B455" s="8" t="s">
        <v>176</v>
      </c>
      <c r="C455" s="251" t="s">
        <v>126</v>
      </c>
      <c r="D455" s="8" t="s">
        <v>104</v>
      </c>
      <c r="E455" s="8" t="s">
        <v>948</v>
      </c>
      <c r="F455" s="257">
        <v>612</v>
      </c>
      <c r="G455" s="258">
        <v>551</v>
      </c>
      <c r="H455" s="258">
        <v>551</v>
      </c>
    </row>
    <row r="456" spans="1:12" ht="21" x14ac:dyDescent="0.2">
      <c r="A456" s="265" t="s">
        <v>210</v>
      </c>
      <c r="B456" s="244" t="s">
        <v>211</v>
      </c>
      <c r="C456" s="256" t="s">
        <v>122</v>
      </c>
      <c r="D456" s="244" t="s">
        <v>122</v>
      </c>
      <c r="E456" s="244" t="s">
        <v>123</v>
      </c>
      <c r="F456" s="256" t="s">
        <v>124</v>
      </c>
      <c r="G456" s="246">
        <v>9117.7790000000005</v>
      </c>
      <c r="H456" s="246">
        <v>9117.7790000000005</v>
      </c>
      <c r="J456" s="187"/>
      <c r="L456" s="187"/>
    </row>
    <row r="457" spans="1:12" x14ac:dyDescent="0.2">
      <c r="A457" s="3" t="s">
        <v>212</v>
      </c>
      <c r="B457" s="247" t="s">
        <v>211</v>
      </c>
      <c r="C457" s="255" t="s">
        <v>104</v>
      </c>
      <c r="D457" s="247" t="s">
        <v>122</v>
      </c>
      <c r="E457" s="247" t="s">
        <v>123</v>
      </c>
      <c r="F457" s="255" t="s">
        <v>124</v>
      </c>
      <c r="G457" s="194">
        <v>9117.7790000000005</v>
      </c>
      <c r="H457" s="194">
        <v>9117.7790000000005</v>
      </c>
    </row>
    <row r="458" spans="1:12" x14ac:dyDescent="0.2">
      <c r="A458" s="33" t="s">
        <v>213</v>
      </c>
      <c r="B458" s="249" t="s">
        <v>211</v>
      </c>
      <c r="C458" s="250" t="s">
        <v>104</v>
      </c>
      <c r="D458" s="249" t="s">
        <v>214</v>
      </c>
      <c r="E458" s="249" t="s">
        <v>123</v>
      </c>
      <c r="F458" s="250" t="s">
        <v>124</v>
      </c>
      <c r="G458" s="192">
        <v>6277.7790000000005</v>
      </c>
      <c r="H458" s="192">
        <v>6277.7790000000005</v>
      </c>
    </row>
    <row r="459" spans="1:12" ht="31.5" x14ac:dyDescent="0.2">
      <c r="A459" s="78" t="s">
        <v>624</v>
      </c>
      <c r="B459" s="249" t="s">
        <v>211</v>
      </c>
      <c r="C459" s="250" t="s">
        <v>104</v>
      </c>
      <c r="D459" s="249" t="s">
        <v>214</v>
      </c>
      <c r="E459" s="249" t="s">
        <v>215</v>
      </c>
      <c r="F459" s="250"/>
      <c r="G459" s="192">
        <v>444</v>
      </c>
      <c r="H459" s="192">
        <v>444</v>
      </c>
    </row>
    <row r="460" spans="1:12" ht="33.75" x14ac:dyDescent="0.2">
      <c r="A460" s="1" t="s">
        <v>480</v>
      </c>
      <c r="B460" s="8" t="s">
        <v>211</v>
      </c>
      <c r="C460" s="8" t="s">
        <v>104</v>
      </c>
      <c r="D460" s="8" t="s">
        <v>214</v>
      </c>
      <c r="E460" s="8" t="s">
        <v>504</v>
      </c>
      <c r="F460" s="251"/>
      <c r="G460" s="193">
        <v>444</v>
      </c>
      <c r="H460" s="193">
        <v>444</v>
      </c>
    </row>
    <row r="461" spans="1:12" x14ac:dyDescent="0.2">
      <c r="A461" s="1" t="s">
        <v>376</v>
      </c>
      <c r="B461" s="8" t="s">
        <v>211</v>
      </c>
      <c r="C461" s="8" t="s">
        <v>104</v>
      </c>
      <c r="D461" s="8" t="s">
        <v>214</v>
      </c>
      <c r="E461" s="8" t="s">
        <v>504</v>
      </c>
      <c r="F461" s="251" t="s">
        <v>96</v>
      </c>
      <c r="G461" s="193">
        <v>444</v>
      </c>
      <c r="H461" s="193">
        <v>444</v>
      </c>
    </row>
    <row r="462" spans="1:12" ht="22.5" x14ac:dyDescent="0.2">
      <c r="A462" s="1" t="s">
        <v>97</v>
      </c>
      <c r="B462" s="8" t="s">
        <v>211</v>
      </c>
      <c r="C462" s="8" t="s">
        <v>104</v>
      </c>
      <c r="D462" s="8" t="s">
        <v>214</v>
      </c>
      <c r="E462" s="8" t="s">
        <v>504</v>
      </c>
      <c r="F462" s="251" t="s">
        <v>98</v>
      </c>
      <c r="G462" s="193">
        <v>444</v>
      </c>
      <c r="H462" s="193">
        <v>444</v>
      </c>
    </row>
    <row r="463" spans="1:12" x14ac:dyDescent="0.2">
      <c r="A463" s="11" t="s">
        <v>393</v>
      </c>
      <c r="B463" s="8" t="s">
        <v>211</v>
      </c>
      <c r="C463" s="8" t="s">
        <v>104</v>
      </c>
      <c r="D463" s="8" t="s">
        <v>214</v>
      </c>
      <c r="E463" s="8" t="s">
        <v>504</v>
      </c>
      <c r="F463" s="251" t="s">
        <v>100</v>
      </c>
      <c r="G463" s="193">
        <v>444</v>
      </c>
      <c r="H463" s="193">
        <v>444</v>
      </c>
    </row>
    <row r="464" spans="1:12" x14ac:dyDescent="0.2">
      <c r="A464" s="1" t="s">
        <v>507</v>
      </c>
      <c r="B464" s="8" t="s">
        <v>211</v>
      </c>
      <c r="C464" s="251" t="s">
        <v>104</v>
      </c>
      <c r="D464" s="8" t="s">
        <v>214</v>
      </c>
      <c r="E464" s="8" t="s">
        <v>216</v>
      </c>
      <c r="F464" s="251" t="s">
        <v>124</v>
      </c>
      <c r="G464" s="193">
        <v>5833.7790000000005</v>
      </c>
      <c r="H464" s="193">
        <v>5833.7790000000005</v>
      </c>
    </row>
    <row r="465" spans="1:8" ht="22.5" x14ac:dyDescent="0.2">
      <c r="A465" s="1" t="s">
        <v>217</v>
      </c>
      <c r="B465" s="8" t="s">
        <v>211</v>
      </c>
      <c r="C465" s="251" t="s">
        <v>104</v>
      </c>
      <c r="D465" s="8" t="s">
        <v>214</v>
      </c>
      <c r="E465" s="8" t="s">
        <v>218</v>
      </c>
      <c r="F465" s="251" t="s">
        <v>124</v>
      </c>
      <c r="G465" s="193">
        <v>5833.7790000000005</v>
      </c>
      <c r="H465" s="193">
        <v>5833.7790000000005</v>
      </c>
    </row>
    <row r="466" spans="1:8" ht="33.75" x14ac:dyDescent="0.2">
      <c r="A466" s="1" t="s">
        <v>87</v>
      </c>
      <c r="B466" s="8" t="s">
        <v>211</v>
      </c>
      <c r="C466" s="251" t="s">
        <v>104</v>
      </c>
      <c r="D466" s="8" t="s">
        <v>214</v>
      </c>
      <c r="E466" s="8" t="s">
        <v>219</v>
      </c>
      <c r="F466" s="251" t="s">
        <v>88</v>
      </c>
      <c r="G466" s="193">
        <v>5299</v>
      </c>
      <c r="H466" s="193">
        <v>5299</v>
      </c>
    </row>
    <row r="467" spans="1:8" x14ac:dyDescent="0.2">
      <c r="A467" s="1" t="s">
        <v>108</v>
      </c>
      <c r="B467" s="8" t="s">
        <v>211</v>
      </c>
      <c r="C467" s="251" t="s">
        <v>104</v>
      </c>
      <c r="D467" s="8" t="s">
        <v>214</v>
      </c>
      <c r="E467" s="8" t="s">
        <v>219</v>
      </c>
      <c r="F467" s="251" t="s">
        <v>168</v>
      </c>
      <c r="G467" s="193">
        <v>5299</v>
      </c>
      <c r="H467" s="193">
        <v>5299</v>
      </c>
    </row>
    <row r="468" spans="1:8" x14ac:dyDescent="0.2">
      <c r="A468" s="5" t="s">
        <v>109</v>
      </c>
      <c r="B468" s="8" t="s">
        <v>211</v>
      </c>
      <c r="C468" s="251" t="s">
        <v>104</v>
      </c>
      <c r="D468" s="8" t="s">
        <v>214</v>
      </c>
      <c r="E468" s="8" t="s">
        <v>219</v>
      </c>
      <c r="F468" s="251">
        <v>121</v>
      </c>
      <c r="G468" s="193">
        <v>4070</v>
      </c>
      <c r="H468" s="193">
        <v>4070</v>
      </c>
    </row>
    <row r="469" spans="1:8" ht="33.75" x14ac:dyDescent="0.2">
      <c r="A469" s="5" t="s">
        <v>110</v>
      </c>
      <c r="B469" s="8" t="s">
        <v>211</v>
      </c>
      <c r="C469" s="251" t="s">
        <v>104</v>
      </c>
      <c r="D469" s="8" t="s">
        <v>214</v>
      </c>
      <c r="E469" s="8" t="s">
        <v>219</v>
      </c>
      <c r="F469" s="251">
        <v>129</v>
      </c>
      <c r="G469" s="193">
        <v>1229</v>
      </c>
      <c r="H469" s="193">
        <v>1229</v>
      </c>
    </row>
    <row r="470" spans="1:8" ht="33.75" x14ac:dyDescent="0.2">
      <c r="A470" s="1" t="s">
        <v>87</v>
      </c>
      <c r="B470" s="8" t="s">
        <v>211</v>
      </c>
      <c r="C470" s="251" t="s">
        <v>104</v>
      </c>
      <c r="D470" s="8" t="s">
        <v>214</v>
      </c>
      <c r="E470" s="8" t="s">
        <v>221</v>
      </c>
      <c r="F470" s="251">
        <v>100</v>
      </c>
      <c r="G470" s="193">
        <v>13</v>
      </c>
      <c r="H470" s="193">
        <v>13</v>
      </c>
    </row>
    <row r="471" spans="1:8" x14ac:dyDescent="0.2">
      <c r="A471" s="1" t="s">
        <v>108</v>
      </c>
      <c r="B471" s="8" t="s">
        <v>211</v>
      </c>
      <c r="C471" s="251" t="s">
        <v>104</v>
      </c>
      <c r="D471" s="8" t="s">
        <v>214</v>
      </c>
      <c r="E471" s="8" t="s">
        <v>221</v>
      </c>
      <c r="F471" s="251">
        <v>120</v>
      </c>
      <c r="G471" s="193">
        <v>13</v>
      </c>
      <c r="H471" s="193">
        <v>13</v>
      </c>
    </row>
    <row r="472" spans="1:8" ht="22.5" x14ac:dyDescent="0.2">
      <c r="A472" s="5" t="s">
        <v>220</v>
      </c>
      <c r="B472" s="8" t="s">
        <v>211</v>
      </c>
      <c r="C472" s="251" t="s">
        <v>104</v>
      </c>
      <c r="D472" s="8" t="s">
        <v>214</v>
      </c>
      <c r="E472" s="8" t="s">
        <v>221</v>
      </c>
      <c r="F472" s="251">
        <v>122</v>
      </c>
      <c r="G472" s="193">
        <v>13</v>
      </c>
      <c r="H472" s="193">
        <v>13</v>
      </c>
    </row>
    <row r="473" spans="1:8" x14ac:dyDescent="0.2">
      <c r="A473" s="1" t="s">
        <v>376</v>
      </c>
      <c r="B473" s="8" t="s">
        <v>211</v>
      </c>
      <c r="C473" s="251" t="s">
        <v>104</v>
      </c>
      <c r="D473" s="8" t="s">
        <v>214</v>
      </c>
      <c r="E473" s="8" t="s">
        <v>221</v>
      </c>
      <c r="F473" s="251" t="s">
        <v>96</v>
      </c>
      <c r="G473" s="193">
        <v>509</v>
      </c>
      <c r="H473" s="193">
        <v>509</v>
      </c>
    </row>
    <row r="474" spans="1:8" ht="22.5" x14ac:dyDescent="0.2">
      <c r="A474" s="1" t="s">
        <v>97</v>
      </c>
      <c r="B474" s="8" t="s">
        <v>211</v>
      </c>
      <c r="C474" s="251" t="s">
        <v>104</v>
      </c>
      <c r="D474" s="8" t="s">
        <v>214</v>
      </c>
      <c r="E474" s="8" t="s">
        <v>221</v>
      </c>
      <c r="F474" s="251" t="s">
        <v>98</v>
      </c>
      <c r="G474" s="193">
        <v>509</v>
      </c>
      <c r="H474" s="193">
        <v>509</v>
      </c>
    </row>
    <row r="475" spans="1:8" ht="22.5" x14ac:dyDescent="0.2">
      <c r="A475" s="11" t="s">
        <v>111</v>
      </c>
      <c r="B475" s="8" t="s">
        <v>211</v>
      </c>
      <c r="C475" s="251" t="s">
        <v>104</v>
      </c>
      <c r="D475" s="8" t="s">
        <v>214</v>
      </c>
      <c r="E475" s="8" t="s">
        <v>221</v>
      </c>
      <c r="F475" s="251">
        <v>242</v>
      </c>
      <c r="G475" s="193">
        <v>79</v>
      </c>
      <c r="H475" s="193">
        <v>79</v>
      </c>
    </row>
    <row r="476" spans="1:8" x14ac:dyDescent="0.2">
      <c r="A476" s="11" t="s">
        <v>393</v>
      </c>
      <c r="B476" s="8" t="s">
        <v>211</v>
      </c>
      <c r="C476" s="251" t="s">
        <v>104</v>
      </c>
      <c r="D476" s="8" t="s">
        <v>214</v>
      </c>
      <c r="E476" s="8" t="s">
        <v>221</v>
      </c>
      <c r="F476" s="251" t="s">
        <v>100</v>
      </c>
      <c r="G476" s="193">
        <v>430</v>
      </c>
      <c r="H476" s="193">
        <v>430</v>
      </c>
    </row>
    <row r="477" spans="1:8" x14ac:dyDescent="0.2">
      <c r="A477" s="11" t="s">
        <v>112</v>
      </c>
      <c r="B477" s="8" t="s">
        <v>211</v>
      </c>
      <c r="C477" s="251" t="s">
        <v>104</v>
      </c>
      <c r="D477" s="8" t="s">
        <v>214</v>
      </c>
      <c r="E477" s="8" t="s">
        <v>221</v>
      </c>
      <c r="F477" s="251" t="s">
        <v>171</v>
      </c>
      <c r="G477" s="193">
        <v>12.779</v>
      </c>
      <c r="H477" s="193">
        <v>12.779</v>
      </c>
    </row>
    <row r="478" spans="1:8" x14ac:dyDescent="0.2">
      <c r="A478" s="11" t="s">
        <v>478</v>
      </c>
      <c r="B478" s="8" t="s">
        <v>211</v>
      </c>
      <c r="C478" s="251" t="s">
        <v>104</v>
      </c>
      <c r="D478" s="8" t="s">
        <v>214</v>
      </c>
      <c r="E478" s="8" t="s">
        <v>221</v>
      </c>
      <c r="F478" s="251">
        <v>830</v>
      </c>
      <c r="G478" s="193">
        <v>0</v>
      </c>
      <c r="H478" s="193">
        <v>0</v>
      </c>
    </row>
    <row r="479" spans="1:8" ht="22.5" x14ac:dyDescent="0.2">
      <c r="A479" s="11" t="s">
        <v>479</v>
      </c>
      <c r="B479" s="8" t="s">
        <v>211</v>
      </c>
      <c r="C479" s="251" t="s">
        <v>104</v>
      </c>
      <c r="D479" s="8" t="s">
        <v>214</v>
      </c>
      <c r="E479" s="8" t="s">
        <v>221</v>
      </c>
      <c r="F479" s="251">
        <v>831</v>
      </c>
      <c r="G479" s="193"/>
      <c r="H479" s="193"/>
    </row>
    <row r="480" spans="1:8" x14ac:dyDescent="0.2">
      <c r="A480" s="11" t="s">
        <v>113</v>
      </c>
      <c r="B480" s="8" t="s">
        <v>211</v>
      </c>
      <c r="C480" s="251" t="s">
        <v>104</v>
      </c>
      <c r="D480" s="8" t="s">
        <v>214</v>
      </c>
      <c r="E480" s="8" t="s">
        <v>221</v>
      </c>
      <c r="F480" s="251" t="s">
        <v>114</v>
      </c>
      <c r="G480" s="193">
        <v>12.779</v>
      </c>
      <c r="H480" s="193">
        <v>12.779</v>
      </c>
    </row>
    <row r="481" spans="1:8" x14ac:dyDescent="0.2">
      <c r="A481" s="28" t="s">
        <v>115</v>
      </c>
      <c r="B481" s="8" t="s">
        <v>211</v>
      </c>
      <c r="C481" s="251" t="s">
        <v>104</v>
      </c>
      <c r="D481" s="8" t="s">
        <v>214</v>
      </c>
      <c r="E481" s="8" t="s">
        <v>221</v>
      </c>
      <c r="F481" s="251">
        <v>851</v>
      </c>
      <c r="G481" s="193">
        <v>0</v>
      </c>
      <c r="H481" s="193">
        <v>0</v>
      </c>
    </row>
    <row r="482" spans="1:8" x14ac:dyDescent="0.2">
      <c r="A482" s="11" t="s">
        <v>172</v>
      </c>
      <c r="B482" s="8" t="s">
        <v>211</v>
      </c>
      <c r="C482" s="251" t="s">
        <v>104</v>
      </c>
      <c r="D482" s="8" t="s">
        <v>214</v>
      </c>
      <c r="E482" s="8" t="s">
        <v>221</v>
      </c>
      <c r="F482" s="251" t="s">
        <v>192</v>
      </c>
      <c r="G482" s="193">
        <v>4.7789999999999999</v>
      </c>
      <c r="H482" s="193">
        <v>4.7789999999999999</v>
      </c>
    </row>
    <row r="483" spans="1:8" x14ac:dyDescent="0.2">
      <c r="A483" s="11" t="s">
        <v>370</v>
      </c>
      <c r="B483" s="8" t="s">
        <v>211</v>
      </c>
      <c r="C483" s="251" t="s">
        <v>104</v>
      </c>
      <c r="D483" s="8" t="s">
        <v>214</v>
      </c>
      <c r="E483" s="8" t="s">
        <v>221</v>
      </c>
      <c r="F483" s="251">
        <v>853</v>
      </c>
      <c r="G483" s="193">
        <v>8</v>
      </c>
      <c r="H483" s="193">
        <v>8</v>
      </c>
    </row>
    <row r="484" spans="1:8" ht="33.75" hidden="1" x14ac:dyDescent="0.2">
      <c r="A484" s="5" t="s">
        <v>949</v>
      </c>
      <c r="B484" s="8" t="s">
        <v>211</v>
      </c>
      <c r="C484" s="251" t="s">
        <v>104</v>
      </c>
      <c r="D484" s="8" t="s">
        <v>214</v>
      </c>
      <c r="E484" s="8" t="s">
        <v>950</v>
      </c>
      <c r="F484" s="251"/>
      <c r="G484" s="193">
        <v>0</v>
      </c>
      <c r="H484" s="193">
        <v>0</v>
      </c>
    </row>
    <row r="485" spans="1:8" ht="33.75" hidden="1" x14ac:dyDescent="0.2">
      <c r="A485" s="1" t="s">
        <v>87</v>
      </c>
      <c r="B485" s="8" t="s">
        <v>211</v>
      </c>
      <c r="C485" s="251" t="s">
        <v>104</v>
      </c>
      <c r="D485" s="8" t="s">
        <v>214</v>
      </c>
      <c r="E485" s="8" t="s">
        <v>950</v>
      </c>
      <c r="F485" s="251">
        <v>100</v>
      </c>
      <c r="G485" s="193">
        <v>0</v>
      </c>
      <c r="H485" s="193">
        <v>0</v>
      </c>
    </row>
    <row r="486" spans="1:8" hidden="1" x14ac:dyDescent="0.2">
      <c r="A486" s="1" t="s">
        <v>108</v>
      </c>
      <c r="B486" s="8" t="s">
        <v>211</v>
      </c>
      <c r="C486" s="251" t="s">
        <v>104</v>
      </c>
      <c r="D486" s="8" t="s">
        <v>214</v>
      </c>
      <c r="E486" s="8" t="s">
        <v>950</v>
      </c>
      <c r="F486" s="251">
        <v>120</v>
      </c>
      <c r="G486" s="193">
        <v>0</v>
      </c>
      <c r="H486" s="193">
        <v>0</v>
      </c>
    </row>
    <row r="487" spans="1:8" hidden="1" x14ac:dyDescent="0.2">
      <c r="A487" s="5" t="s">
        <v>109</v>
      </c>
      <c r="B487" s="8" t="s">
        <v>211</v>
      </c>
      <c r="C487" s="251" t="s">
        <v>104</v>
      </c>
      <c r="D487" s="8" t="s">
        <v>214</v>
      </c>
      <c r="E487" s="8" t="s">
        <v>950</v>
      </c>
      <c r="F487" s="251">
        <v>121</v>
      </c>
      <c r="G487" s="193"/>
      <c r="H487" s="193"/>
    </row>
    <row r="488" spans="1:8" s="113" customFormat="1" ht="33.75" hidden="1" x14ac:dyDescent="0.2">
      <c r="A488" s="5" t="s">
        <v>110</v>
      </c>
      <c r="B488" s="8" t="s">
        <v>211</v>
      </c>
      <c r="C488" s="251" t="s">
        <v>104</v>
      </c>
      <c r="D488" s="8" t="s">
        <v>214</v>
      </c>
      <c r="E488" s="8" t="s">
        <v>950</v>
      </c>
      <c r="F488" s="251">
        <v>129</v>
      </c>
      <c r="G488" s="193"/>
      <c r="H488" s="193"/>
    </row>
    <row r="489" spans="1:8" x14ac:dyDescent="0.2">
      <c r="A489" s="33" t="s">
        <v>223</v>
      </c>
      <c r="B489" s="249" t="s">
        <v>211</v>
      </c>
      <c r="C489" s="249" t="s">
        <v>104</v>
      </c>
      <c r="D489" s="249" t="s">
        <v>224</v>
      </c>
      <c r="E489" s="249"/>
      <c r="F489" s="250"/>
      <c r="G489" s="192">
        <v>2840</v>
      </c>
      <c r="H489" s="192">
        <v>2840</v>
      </c>
    </row>
    <row r="490" spans="1:8" ht="31.5" x14ac:dyDescent="0.2">
      <c r="A490" s="3" t="s">
        <v>626</v>
      </c>
      <c r="B490" s="247" t="s">
        <v>211</v>
      </c>
      <c r="C490" s="247" t="s">
        <v>104</v>
      </c>
      <c r="D490" s="247" t="s">
        <v>224</v>
      </c>
      <c r="E490" s="247" t="s">
        <v>215</v>
      </c>
      <c r="F490" s="255" t="s">
        <v>124</v>
      </c>
      <c r="G490" s="194">
        <v>2840</v>
      </c>
      <c r="H490" s="194">
        <v>2840</v>
      </c>
    </row>
    <row r="491" spans="1:8" x14ac:dyDescent="0.2">
      <c r="A491" s="1" t="s">
        <v>225</v>
      </c>
      <c r="B491" s="8" t="s">
        <v>211</v>
      </c>
      <c r="C491" s="8" t="s">
        <v>104</v>
      </c>
      <c r="D491" s="8" t="s">
        <v>224</v>
      </c>
      <c r="E491" s="8" t="s">
        <v>226</v>
      </c>
      <c r="F491" s="251"/>
      <c r="G491" s="193">
        <v>2140</v>
      </c>
      <c r="H491" s="193">
        <v>2140</v>
      </c>
    </row>
    <row r="492" spans="1:8" ht="22.5" x14ac:dyDescent="0.2">
      <c r="A492" s="1" t="s">
        <v>227</v>
      </c>
      <c r="B492" s="8" t="s">
        <v>211</v>
      </c>
      <c r="C492" s="8" t="s">
        <v>104</v>
      </c>
      <c r="D492" s="8" t="s">
        <v>224</v>
      </c>
      <c r="E492" s="8" t="s">
        <v>228</v>
      </c>
      <c r="F492" s="251"/>
      <c r="G492" s="193">
        <v>130</v>
      </c>
      <c r="H492" s="193">
        <v>130</v>
      </c>
    </row>
    <row r="493" spans="1:8" x14ac:dyDescent="0.2">
      <c r="A493" s="1" t="s">
        <v>376</v>
      </c>
      <c r="B493" s="8" t="s">
        <v>211</v>
      </c>
      <c r="C493" s="8" t="s">
        <v>104</v>
      </c>
      <c r="D493" s="8" t="s">
        <v>224</v>
      </c>
      <c r="E493" s="8" t="s">
        <v>228</v>
      </c>
      <c r="F493" s="251" t="s">
        <v>96</v>
      </c>
      <c r="G493" s="193">
        <v>130</v>
      </c>
      <c r="H493" s="193">
        <v>130</v>
      </c>
    </row>
    <row r="494" spans="1:8" ht="22.5" x14ac:dyDescent="0.2">
      <c r="A494" s="1" t="s">
        <v>97</v>
      </c>
      <c r="B494" s="8" t="s">
        <v>211</v>
      </c>
      <c r="C494" s="8" t="s">
        <v>104</v>
      </c>
      <c r="D494" s="8" t="s">
        <v>224</v>
      </c>
      <c r="E494" s="8" t="s">
        <v>228</v>
      </c>
      <c r="F494" s="251" t="s">
        <v>98</v>
      </c>
      <c r="G494" s="193">
        <v>130</v>
      </c>
      <c r="H494" s="193">
        <v>130</v>
      </c>
    </row>
    <row r="495" spans="1:8" x14ac:dyDescent="0.2">
      <c r="A495" s="11" t="s">
        <v>393</v>
      </c>
      <c r="B495" s="8" t="s">
        <v>211</v>
      </c>
      <c r="C495" s="8" t="s">
        <v>104</v>
      </c>
      <c r="D495" s="8" t="s">
        <v>224</v>
      </c>
      <c r="E495" s="8" t="s">
        <v>228</v>
      </c>
      <c r="F495" s="251" t="s">
        <v>100</v>
      </c>
      <c r="G495" s="193">
        <v>130</v>
      </c>
      <c r="H495" s="193">
        <v>130</v>
      </c>
    </row>
    <row r="496" spans="1:8" ht="22.5" x14ac:dyDescent="0.2">
      <c r="A496" s="5" t="s">
        <v>565</v>
      </c>
      <c r="B496" s="8" t="s">
        <v>211</v>
      </c>
      <c r="C496" s="8" t="s">
        <v>104</v>
      </c>
      <c r="D496" s="8" t="s">
        <v>224</v>
      </c>
      <c r="E496" s="8" t="s">
        <v>497</v>
      </c>
      <c r="F496" s="251"/>
      <c r="G496" s="193">
        <v>140</v>
      </c>
      <c r="H496" s="193">
        <v>140</v>
      </c>
    </row>
    <row r="497" spans="1:8" x14ac:dyDescent="0.2">
      <c r="A497" s="1" t="s">
        <v>376</v>
      </c>
      <c r="B497" s="8" t="s">
        <v>211</v>
      </c>
      <c r="C497" s="8" t="s">
        <v>104</v>
      </c>
      <c r="D497" s="8" t="s">
        <v>224</v>
      </c>
      <c r="E497" s="8" t="s">
        <v>497</v>
      </c>
      <c r="F497" s="251" t="s">
        <v>96</v>
      </c>
      <c r="G497" s="193">
        <v>140</v>
      </c>
      <c r="H497" s="193">
        <v>140</v>
      </c>
    </row>
    <row r="498" spans="1:8" ht="22.5" x14ac:dyDescent="0.2">
      <c r="A498" s="1" t="s">
        <v>97</v>
      </c>
      <c r="B498" s="8" t="s">
        <v>211</v>
      </c>
      <c r="C498" s="8" t="s">
        <v>104</v>
      </c>
      <c r="D498" s="8" t="s">
        <v>224</v>
      </c>
      <c r="E498" s="8" t="s">
        <v>497</v>
      </c>
      <c r="F498" s="251" t="s">
        <v>98</v>
      </c>
      <c r="G498" s="193">
        <v>140</v>
      </c>
      <c r="H498" s="193">
        <v>140</v>
      </c>
    </row>
    <row r="499" spans="1:8" x14ac:dyDescent="0.2">
      <c r="A499" s="11" t="s">
        <v>393</v>
      </c>
      <c r="B499" s="8" t="s">
        <v>211</v>
      </c>
      <c r="C499" s="8" t="s">
        <v>104</v>
      </c>
      <c r="D499" s="8" t="s">
        <v>224</v>
      </c>
      <c r="E499" s="8" t="s">
        <v>497</v>
      </c>
      <c r="F499" s="251" t="s">
        <v>100</v>
      </c>
      <c r="G499" s="193">
        <v>140</v>
      </c>
      <c r="H499" s="193">
        <v>140</v>
      </c>
    </row>
    <row r="500" spans="1:8" x14ac:dyDescent="0.2">
      <c r="A500" s="5" t="s">
        <v>499</v>
      </c>
      <c r="B500" s="8" t="s">
        <v>211</v>
      </c>
      <c r="C500" s="8" t="s">
        <v>104</v>
      </c>
      <c r="D500" s="8" t="s">
        <v>224</v>
      </c>
      <c r="E500" s="8" t="s">
        <v>500</v>
      </c>
      <c r="F500" s="251"/>
      <c r="G500" s="193">
        <v>1000</v>
      </c>
      <c r="H500" s="193">
        <v>1000</v>
      </c>
    </row>
    <row r="501" spans="1:8" x14ac:dyDescent="0.2">
      <c r="A501" s="1" t="s">
        <v>112</v>
      </c>
      <c r="B501" s="8" t="s">
        <v>211</v>
      </c>
      <c r="C501" s="8" t="s">
        <v>104</v>
      </c>
      <c r="D501" s="8" t="s">
        <v>224</v>
      </c>
      <c r="E501" s="8" t="s">
        <v>500</v>
      </c>
      <c r="F501" s="251">
        <v>800</v>
      </c>
      <c r="G501" s="193">
        <v>1000</v>
      </c>
      <c r="H501" s="193">
        <v>1000</v>
      </c>
    </row>
    <row r="502" spans="1:8" ht="33.75" x14ac:dyDescent="0.2">
      <c r="A502" s="11" t="s">
        <v>377</v>
      </c>
      <c r="B502" s="8" t="s">
        <v>211</v>
      </c>
      <c r="C502" s="8" t="s">
        <v>104</v>
      </c>
      <c r="D502" s="8" t="s">
        <v>224</v>
      </c>
      <c r="E502" s="8" t="s">
        <v>500</v>
      </c>
      <c r="F502" s="251">
        <v>810</v>
      </c>
      <c r="G502" s="193">
        <v>1000</v>
      </c>
      <c r="H502" s="193">
        <v>1000</v>
      </c>
    </row>
    <row r="503" spans="1:8" ht="78.75" x14ac:dyDescent="0.2">
      <c r="A503" s="30" t="s">
        <v>454</v>
      </c>
      <c r="B503" s="8" t="s">
        <v>211</v>
      </c>
      <c r="C503" s="8" t="s">
        <v>104</v>
      </c>
      <c r="D503" s="8" t="s">
        <v>224</v>
      </c>
      <c r="E503" s="8" t="s">
        <v>500</v>
      </c>
      <c r="F503" s="251">
        <v>813</v>
      </c>
      <c r="G503" s="193">
        <v>1000</v>
      </c>
      <c r="H503" s="193">
        <v>1000</v>
      </c>
    </row>
    <row r="504" spans="1:8" x14ac:dyDescent="0.2">
      <c r="A504" s="5" t="s">
        <v>501</v>
      </c>
      <c r="B504" s="8" t="s">
        <v>211</v>
      </c>
      <c r="C504" s="8" t="s">
        <v>104</v>
      </c>
      <c r="D504" s="8" t="s">
        <v>224</v>
      </c>
      <c r="E504" s="8" t="s">
        <v>229</v>
      </c>
      <c r="F504" s="251"/>
      <c r="G504" s="193">
        <v>800</v>
      </c>
      <c r="H504" s="193">
        <v>800</v>
      </c>
    </row>
    <row r="505" spans="1:8" x14ac:dyDescent="0.2">
      <c r="A505" s="1" t="s">
        <v>376</v>
      </c>
      <c r="B505" s="8" t="s">
        <v>211</v>
      </c>
      <c r="C505" s="8" t="s">
        <v>104</v>
      </c>
      <c r="D505" s="8" t="s">
        <v>224</v>
      </c>
      <c r="E505" s="8" t="s">
        <v>229</v>
      </c>
      <c r="F505" s="251" t="s">
        <v>96</v>
      </c>
      <c r="G505" s="193">
        <v>800</v>
      </c>
      <c r="H505" s="193">
        <v>800</v>
      </c>
    </row>
    <row r="506" spans="1:8" ht="22.5" x14ac:dyDescent="0.2">
      <c r="A506" s="1" t="s">
        <v>97</v>
      </c>
      <c r="B506" s="8" t="s">
        <v>211</v>
      </c>
      <c r="C506" s="8" t="s">
        <v>104</v>
      </c>
      <c r="D506" s="8" t="s">
        <v>224</v>
      </c>
      <c r="E506" s="8" t="s">
        <v>229</v>
      </c>
      <c r="F506" s="251" t="s">
        <v>98</v>
      </c>
      <c r="G506" s="193">
        <v>800</v>
      </c>
      <c r="H506" s="193">
        <v>800</v>
      </c>
    </row>
    <row r="507" spans="1:8" x14ac:dyDescent="0.2">
      <c r="A507" s="11" t="s">
        <v>393</v>
      </c>
      <c r="B507" s="8" t="s">
        <v>211</v>
      </c>
      <c r="C507" s="8" t="s">
        <v>104</v>
      </c>
      <c r="D507" s="8" t="s">
        <v>224</v>
      </c>
      <c r="E507" s="8" t="s">
        <v>229</v>
      </c>
      <c r="F507" s="251" t="s">
        <v>100</v>
      </c>
      <c r="G507" s="193">
        <v>800</v>
      </c>
      <c r="H507" s="193">
        <v>800</v>
      </c>
    </row>
    <row r="508" spans="1:8" x14ac:dyDescent="0.2">
      <c r="A508" s="11" t="s">
        <v>136</v>
      </c>
      <c r="B508" s="8" t="s">
        <v>211</v>
      </c>
      <c r="C508" s="8" t="s">
        <v>104</v>
      </c>
      <c r="D508" s="8" t="s">
        <v>224</v>
      </c>
      <c r="E508" s="8" t="s">
        <v>229</v>
      </c>
      <c r="F508" s="251">
        <v>300</v>
      </c>
      <c r="G508" s="193">
        <v>0</v>
      </c>
      <c r="H508" s="193">
        <v>0</v>
      </c>
    </row>
    <row r="509" spans="1:8" x14ac:dyDescent="0.2">
      <c r="A509" s="11" t="s">
        <v>204</v>
      </c>
      <c r="B509" s="8" t="s">
        <v>211</v>
      </c>
      <c r="C509" s="8" t="s">
        <v>104</v>
      </c>
      <c r="D509" s="8" t="s">
        <v>224</v>
      </c>
      <c r="E509" s="8" t="s">
        <v>229</v>
      </c>
      <c r="F509" s="251">
        <v>350</v>
      </c>
      <c r="G509" s="193"/>
      <c r="H509" s="193"/>
    </row>
    <row r="510" spans="1:8" ht="22.5" x14ac:dyDescent="0.2">
      <c r="A510" s="5" t="s">
        <v>502</v>
      </c>
      <c r="B510" s="8" t="s">
        <v>211</v>
      </c>
      <c r="C510" s="8" t="s">
        <v>104</v>
      </c>
      <c r="D510" s="8" t="s">
        <v>224</v>
      </c>
      <c r="E510" s="8" t="s">
        <v>230</v>
      </c>
      <c r="F510" s="251"/>
      <c r="G510" s="193">
        <v>70</v>
      </c>
      <c r="H510" s="193">
        <v>70</v>
      </c>
    </row>
    <row r="511" spans="1:8" x14ac:dyDescent="0.2">
      <c r="A511" s="1" t="s">
        <v>376</v>
      </c>
      <c r="B511" s="8" t="s">
        <v>211</v>
      </c>
      <c r="C511" s="8" t="s">
        <v>104</v>
      </c>
      <c r="D511" s="8" t="s">
        <v>224</v>
      </c>
      <c r="E511" s="8" t="s">
        <v>230</v>
      </c>
      <c r="F511" s="251" t="s">
        <v>96</v>
      </c>
      <c r="G511" s="193">
        <v>70</v>
      </c>
      <c r="H511" s="193">
        <v>70</v>
      </c>
    </row>
    <row r="512" spans="1:8" ht="22.5" x14ac:dyDescent="0.2">
      <c r="A512" s="1" t="s">
        <v>97</v>
      </c>
      <c r="B512" s="8" t="s">
        <v>211</v>
      </c>
      <c r="C512" s="8" t="s">
        <v>104</v>
      </c>
      <c r="D512" s="8" t="s">
        <v>224</v>
      </c>
      <c r="E512" s="8" t="s">
        <v>230</v>
      </c>
      <c r="F512" s="251" t="s">
        <v>98</v>
      </c>
      <c r="G512" s="193">
        <v>70</v>
      </c>
      <c r="H512" s="193">
        <v>70</v>
      </c>
    </row>
    <row r="513" spans="1:12" s="183" customFormat="1" x14ac:dyDescent="0.2">
      <c r="A513" s="11" t="s">
        <v>393</v>
      </c>
      <c r="B513" s="8" t="s">
        <v>211</v>
      </c>
      <c r="C513" s="8" t="s">
        <v>104</v>
      </c>
      <c r="D513" s="8" t="s">
        <v>224</v>
      </c>
      <c r="E513" s="8" t="s">
        <v>230</v>
      </c>
      <c r="F513" s="251" t="s">
        <v>100</v>
      </c>
      <c r="G513" s="193">
        <v>70</v>
      </c>
      <c r="H513" s="193">
        <v>70</v>
      </c>
    </row>
    <row r="514" spans="1:12" s="183" customFormat="1" ht="22.5" x14ac:dyDescent="0.2">
      <c r="A514" s="5" t="s">
        <v>969</v>
      </c>
      <c r="B514" s="8" t="s">
        <v>211</v>
      </c>
      <c r="C514" s="8" t="s">
        <v>104</v>
      </c>
      <c r="D514" s="8" t="s">
        <v>224</v>
      </c>
      <c r="E514" s="8" t="s">
        <v>226</v>
      </c>
      <c r="F514" s="251"/>
      <c r="G514" s="193">
        <v>700</v>
      </c>
      <c r="H514" s="193">
        <v>700</v>
      </c>
    </row>
    <row r="515" spans="1:12" s="179" customFormat="1" ht="12" x14ac:dyDescent="0.2">
      <c r="A515" s="5" t="s">
        <v>503</v>
      </c>
      <c r="B515" s="8" t="s">
        <v>211</v>
      </c>
      <c r="C515" s="8" t="s">
        <v>104</v>
      </c>
      <c r="D515" s="8" t="s">
        <v>224</v>
      </c>
      <c r="E515" s="8" t="s">
        <v>968</v>
      </c>
      <c r="F515" s="251"/>
      <c r="G515" s="193">
        <v>500</v>
      </c>
      <c r="H515" s="193">
        <v>500</v>
      </c>
    </row>
    <row r="516" spans="1:12" s="179" customFormat="1" ht="12" x14ac:dyDescent="0.2">
      <c r="A516" s="1" t="s">
        <v>376</v>
      </c>
      <c r="B516" s="8" t="s">
        <v>211</v>
      </c>
      <c r="C516" s="8" t="s">
        <v>104</v>
      </c>
      <c r="D516" s="8" t="s">
        <v>224</v>
      </c>
      <c r="E516" s="8" t="s">
        <v>968</v>
      </c>
      <c r="F516" s="251" t="s">
        <v>96</v>
      </c>
      <c r="G516" s="193">
        <v>500</v>
      </c>
      <c r="H516" s="193">
        <v>500</v>
      </c>
    </row>
    <row r="517" spans="1:12" s="179" customFormat="1" ht="22.5" x14ac:dyDescent="0.2">
      <c r="A517" s="1" t="s">
        <v>97</v>
      </c>
      <c r="B517" s="8" t="s">
        <v>211</v>
      </c>
      <c r="C517" s="8" t="s">
        <v>104</v>
      </c>
      <c r="D517" s="8" t="s">
        <v>224</v>
      </c>
      <c r="E517" s="8" t="s">
        <v>968</v>
      </c>
      <c r="F517" s="251" t="s">
        <v>98</v>
      </c>
      <c r="G517" s="193">
        <v>500</v>
      </c>
      <c r="H517" s="193">
        <v>500</v>
      </c>
    </row>
    <row r="518" spans="1:12" s="179" customFormat="1" ht="12" x14ac:dyDescent="0.2">
      <c r="A518" s="11" t="s">
        <v>393</v>
      </c>
      <c r="B518" s="8" t="s">
        <v>211</v>
      </c>
      <c r="C518" s="8" t="s">
        <v>104</v>
      </c>
      <c r="D518" s="8" t="s">
        <v>224</v>
      </c>
      <c r="E518" s="8" t="s">
        <v>968</v>
      </c>
      <c r="F518" s="251" t="s">
        <v>100</v>
      </c>
      <c r="G518" s="193">
        <v>500</v>
      </c>
      <c r="H518" s="193">
        <v>500</v>
      </c>
    </row>
    <row r="519" spans="1:12" s="179" customFormat="1" ht="12" x14ac:dyDescent="0.2">
      <c r="A519" s="5" t="s">
        <v>506</v>
      </c>
      <c r="B519" s="8" t="s">
        <v>211</v>
      </c>
      <c r="C519" s="8" t="s">
        <v>104</v>
      </c>
      <c r="D519" s="8" t="s">
        <v>224</v>
      </c>
      <c r="E519" s="8" t="s">
        <v>505</v>
      </c>
      <c r="F519" s="251"/>
      <c r="G519" s="193">
        <v>200</v>
      </c>
      <c r="H519" s="193">
        <v>200</v>
      </c>
    </row>
    <row r="520" spans="1:12" s="179" customFormat="1" ht="12" x14ac:dyDescent="0.2">
      <c r="A520" s="1" t="s">
        <v>376</v>
      </c>
      <c r="B520" s="8" t="s">
        <v>211</v>
      </c>
      <c r="C520" s="8" t="s">
        <v>104</v>
      </c>
      <c r="D520" s="8" t="s">
        <v>224</v>
      </c>
      <c r="E520" s="8" t="s">
        <v>505</v>
      </c>
      <c r="F520" s="251" t="s">
        <v>96</v>
      </c>
      <c r="G520" s="193">
        <v>200</v>
      </c>
      <c r="H520" s="193">
        <v>200</v>
      </c>
    </row>
    <row r="521" spans="1:12" s="179" customFormat="1" ht="22.5" x14ac:dyDescent="0.2">
      <c r="A521" s="1" t="s">
        <v>97</v>
      </c>
      <c r="B521" s="8" t="s">
        <v>211</v>
      </c>
      <c r="C521" s="8" t="s">
        <v>104</v>
      </c>
      <c r="D521" s="8" t="s">
        <v>224</v>
      </c>
      <c r="E521" s="8" t="s">
        <v>505</v>
      </c>
      <c r="F521" s="251" t="s">
        <v>98</v>
      </c>
      <c r="G521" s="193">
        <v>200</v>
      </c>
      <c r="H521" s="193">
        <v>200</v>
      </c>
    </row>
    <row r="522" spans="1:12" s="179" customFormat="1" ht="12" x14ac:dyDescent="0.2">
      <c r="A522" s="11" t="s">
        <v>393</v>
      </c>
      <c r="B522" s="8" t="s">
        <v>211</v>
      </c>
      <c r="C522" s="8" t="s">
        <v>104</v>
      </c>
      <c r="D522" s="8" t="s">
        <v>224</v>
      </c>
      <c r="E522" s="8" t="s">
        <v>505</v>
      </c>
      <c r="F522" s="251" t="s">
        <v>100</v>
      </c>
      <c r="G522" s="193">
        <v>200</v>
      </c>
      <c r="H522" s="193">
        <v>200</v>
      </c>
    </row>
    <row r="523" spans="1:12" s="179" customFormat="1" ht="31.5" x14ac:dyDescent="0.2">
      <c r="A523" s="265" t="s">
        <v>231</v>
      </c>
      <c r="B523" s="244" t="s">
        <v>232</v>
      </c>
      <c r="C523" s="256" t="s">
        <v>122</v>
      </c>
      <c r="D523" s="244" t="s">
        <v>122</v>
      </c>
      <c r="E523" s="244" t="s">
        <v>123</v>
      </c>
      <c r="F523" s="256" t="s">
        <v>124</v>
      </c>
      <c r="G523" s="246">
        <v>46563.979800000001</v>
      </c>
      <c r="H523" s="246">
        <v>47403.479800000001</v>
      </c>
      <c r="J523" s="301"/>
      <c r="L523" s="301"/>
    </row>
    <row r="524" spans="1:12" x14ac:dyDescent="0.2">
      <c r="A524" s="3" t="s">
        <v>233</v>
      </c>
      <c r="B524" s="247" t="s">
        <v>232</v>
      </c>
      <c r="C524" s="255" t="s">
        <v>74</v>
      </c>
      <c r="D524" s="247" t="s">
        <v>122</v>
      </c>
      <c r="E524" s="247" t="s">
        <v>123</v>
      </c>
      <c r="F524" s="255" t="s">
        <v>124</v>
      </c>
      <c r="G524" s="194">
        <v>16141.8</v>
      </c>
      <c r="H524" s="194">
        <v>16141.8</v>
      </c>
    </row>
    <row r="525" spans="1:12" ht="22.5" x14ac:dyDescent="0.2">
      <c r="A525" s="33" t="s">
        <v>234</v>
      </c>
      <c r="B525" s="249" t="s">
        <v>232</v>
      </c>
      <c r="C525" s="250" t="s">
        <v>74</v>
      </c>
      <c r="D525" s="249" t="s">
        <v>158</v>
      </c>
      <c r="E525" s="249" t="s">
        <v>123</v>
      </c>
      <c r="F525" s="250" t="s">
        <v>124</v>
      </c>
      <c r="G525" s="192">
        <v>16141.8</v>
      </c>
      <c r="H525" s="192">
        <v>16141.8</v>
      </c>
    </row>
    <row r="526" spans="1:12" ht="21" x14ac:dyDescent="0.2">
      <c r="A526" s="3" t="s">
        <v>989</v>
      </c>
      <c r="B526" s="247" t="s">
        <v>232</v>
      </c>
      <c r="C526" s="255" t="s">
        <v>74</v>
      </c>
      <c r="D526" s="247" t="s">
        <v>158</v>
      </c>
      <c r="E526" s="247" t="s">
        <v>235</v>
      </c>
      <c r="F526" s="255" t="s">
        <v>124</v>
      </c>
      <c r="G526" s="194">
        <v>16141.8</v>
      </c>
      <c r="H526" s="194">
        <v>16141.8</v>
      </c>
    </row>
    <row r="527" spans="1:12" ht="33.75" x14ac:dyDescent="0.2">
      <c r="A527" s="1" t="s">
        <v>566</v>
      </c>
      <c r="B527" s="8" t="s">
        <v>232</v>
      </c>
      <c r="C527" s="251" t="s">
        <v>74</v>
      </c>
      <c r="D527" s="8" t="s">
        <v>158</v>
      </c>
      <c r="E527" s="8" t="s">
        <v>236</v>
      </c>
      <c r="F527" s="251" t="s">
        <v>124</v>
      </c>
      <c r="G527" s="193">
        <v>16141.8</v>
      </c>
      <c r="H527" s="193">
        <v>16141.8</v>
      </c>
    </row>
    <row r="528" spans="1:12" ht="22.5" x14ac:dyDescent="0.2">
      <c r="A528" s="1" t="s">
        <v>237</v>
      </c>
      <c r="B528" s="8" t="s">
        <v>232</v>
      </c>
      <c r="C528" s="251" t="s">
        <v>74</v>
      </c>
      <c r="D528" s="8" t="s">
        <v>158</v>
      </c>
      <c r="E528" s="8" t="s">
        <v>238</v>
      </c>
      <c r="F528" s="251"/>
      <c r="G528" s="193">
        <v>16141.8</v>
      </c>
      <c r="H528" s="193">
        <v>16141.8</v>
      </c>
    </row>
    <row r="529" spans="1:8" ht="33.75" x14ac:dyDescent="0.2">
      <c r="A529" s="1" t="s">
        <v>87</v>
      </c>
      <c r="B529" s="8" t="s">
        <v>232</v>
      </c>
      <c r="C529" s="251" t="s">
        <v>74</v>
      </c>
      <c r="D529" s="8" t="s">
        <v>158</v>
      </c>
      <c r="E529" s="8" t="s">
        <v>239</v>
      </c>
      <c r="F529" s="251" t="s">
        <v>88</v>
      </c>
      <c r="G529" s="193">
        <v>10740</v>
      </c>
      <c r="H529" s="193">
        <v>10740</v>
      </c>
    </row>
    <row r="530" spans="1:8" x14ac:dyDescent="0.2">
      <c r="A530" s="1" t="s">
        <v>108</v>
      </c>
      <c r="B530" s="8" t="s">
        <v>232</v>
      </c>
      <c r="C530" s="251" t="s">
        <v>74</v>
      </c>
      <c r="D530" s="8" t="s">
        <v>158</v>
      </c>
      <c r="E530" s="8" t="s">
        <v>240</v>
      </c>
      <c r="F530" s="251" t="s">
        <v>168</v>
      </c>
      <c r="G530" s="193">
        <v>10740</v>
      </c>
      <c r="H530" s="193">
        <v>10740</v>
      </c>
    </row>
    <row r="531" spans="1:8" x14ac:dyDescent="0.2">
      <c r="A531" s="5" t="s">
        <v>109</v>
      </c>
      <c r="B531" s="8" t="s">
        <v>232</v>
      </c>
      <c r="C531" s="251" t="s">
        <v>74</v>
      </c>
      <c r="D531" s="8" t="s">
        <v>158</v>
      </c>
      <c r="E531" s="8" t="s">
        <v>240</v>
      </c>
      <c r="F531" s="251" t="s">
        <v>169</v>
      </c>
      <c r="G531" s="193">
        <v>8249</v>
      </c>
      <c r="H531" s="193">
        <v>8249</v>
      </c>
    </row>
    <row r="532" spans="1:8" ht="33.75" x14ac:dyDescent="0.2">
      <c r="A532" s="5" t="s">
        <v>110</v>
      </c>
      <c r="B532" s="8" t="s">
        <v>232</v>
      </c>
      <c r="C532" s="251" t="s">
        <v>74</v>
      </c>
      <c r="D532" s="8" t="s">
        <v>158</v>
      </c>
      <c r="E532" s="8" t="s">
        <v>240</v>
      </c>
      <c r="F532" s="251">
        <v>129</v>
      </c>
      <c r="G532" s="193">
        <v>2491</v>
      </c>
      <c r="H532" s="193">
        <v>2491</v>
      </c>
    </row>
    <row r="533" spans="1:8" ht="33.75" x14ac:dyDescent="0.2">
      <c r="A533" s="1" t="s">
        <v>87</v>
      </c>
      <c r="B533" s="8" t="s">
        <v>232</v>
      </c>
      <c r="C533" s="251" t="s">
        <v>74</v>
      </c>
      <c r="D533" s="8" t="s">
        <v>158</v>
      </c>
      <c r="E533" s="8" t="s">
        <v>241</v>
      </c>
      <c r="F533" s="251">
        <v>100</v>
      </c>
      <c r="G533" s="193">
        <v>157.19999999999999</v>
      </c>
      <c r="H533" s="193">
        <v>157.19999999999999</v>
      </c>
    </row>
    <row r="534" spans="1:8" x14ac:dyDescent="0.2">
      <c r="A534" s="1" t="s">
        <v>108</v>
      </c>
      <c r="B534" s="8" t="s">
        <v>232</v>
      </c>
      <c r="C534" s="251" t="s">
        <v>74</v>
      </c>
      <c r="D534" s="8" t="s">
        <v>158</v>
      </c>
      <c r="E534" s="8" t="s">
        <v>241</v>
      </c>
      <c r="F534" s="251">
        <v>120</v>
      </c>
      <c r="G534" s="193">
        <v>157.19999999999999</v>
      </c>
      <c r="H534" s="193">
        <v>157.19999999999999</v>
      </c>
    </row>
    <row r="535" spans="1:8" ht="22.5" x14ac:dyDescent="0.2">
      <c r="A535" s="5" t="s">
        <v>220</v>
      </c>
      <c r="B535" s="8" t="s">
        <v>232</v>
      </c>
      <c r="C535" s="251" t="s">
        <v>74</v>
      </c>
      <c r="D535" s="8" t="s">
        <v>158</v>
      </c>
      <c r="E535" s="8" t="s">
        <v>241</v>
      </c>
      <c r="F535" s="251" t="s">
        <v>222</v>
      </c>
      <c r="G535" s="193">
        <v>157.19999999999999</v>
      </c>
      <c r="H535" s="193">
        <v>157.19999999999999</v>
      </c>
    </row>
    <row r="536" spans="1:8" x14ac:dyDescent="0.2">
      <c r="A536" s="1" t="s">
        <v>376</v>
      </c>
      <c r="B536" s="8" t="s">
        <v>232</v>
      </c>
      <c r="C536" s="251" t="s">
        <v>74</v>
      </c>
      <c r="D536" s="8" t="s">
        <v>158</v>
      </c>
      <c r="E536" s="8" t="s">
        <v>241</v>
      </c>
      <c r="F536" s="251" t="s">
        <v>96</v>
      </c>
      <c r="G536" s="193">
        <v>5223.7999999999993</v>
      </c>
      <c r="H536" s="193">
        <v>5223.7999999999993</v>
      </c>
    </row>
    <row r="537" spans="1:8" ht="22.5" x14ac:dyDescent="0.2">
      <c r="A537" s="1" t="s">
        <v>97</v>
      </c>
      <c r="B537" s="8" t="s">
        <v>232</v>
      </c>
      <c r="C537" s="251" t="s">
        <v>74</v>
      </c>
      <c r="D537" s="8" t="s">
        <v>158</v>
      </c>
      <c r="E537" s="8" t="s">
        <v>241</v>
      </c>
      <c r="F537" s="251" t="s">
        <v>98</v>
      </c>
      <c r="G537" s="193">
        <v>5223.7999999999993</v>
      </c>
      <c r="H537" s="193">
        <v>5223.7999999999993</v>
      </c>
    </row>
    <row r="538" spans="1:8" ht="22.5" x14ac:dyDescent="0.2">
      <c r="A538" s="11" t="s">
        <v>111</v>
      </c>
      <c r="B538" s="8" t="s">
        <v>232</v>
      </c>
      <c r="C538" s="251" t="s">
        <v>74</v>
      </c>
      <c r="D538" s="8" t="s">
        <v>158</v>
      </c>
      <c r="E538" s="8" t="s">
        <v>241</v>
      </c>
      <c r="F538" s="251">
        <v>242</v>
      </c>
      <c r="G538" s="193">
        <v>2222.6849999999999</v>
      </c>
      <c r="H538" s="193">
        <v>2222.6849999999999</v>
      </c>
    </row>
    <row r="539" spans="1:8" x14ac:dyDescent="0.2">
      <c r="A539" s="11" t="s">
        <v>393</v>
      </c>
      <c r="B539" s="8" t="s">
        <v>232</v>
      </c>
      <c r="C539" s="251" t="s">
        <v>74</v>
      </c>
      <c r="D539" s="8" t="s">
        <v>158</v>
      </c>
      <c r="E539" s="8" t="s">
        <v>241</v>
      </c>
      <c r="F539" s="251" t="s">
        <v>100</v>
      </c>
      <c r="G539" s="193">
        <v>3001.1149999999998</v>
      </c>
      <c r="H539" s="193">
        <v>3001.1149999999998</v>
      </c>
    </row>
    <row r="540" spans="1:8" x14ac:dyDescent="0.2">
      <c r="A540" s="11" t="s">
        <v>112</v>
      </c>
      <c r="B540" s="8" t="s">
        <v>232</v>
      </c>
      <c r="C540" s="251" t="s">
        <v>74</v>
      </c>
      <c r="D540" s="8" t="s">
        <v>158</v>
      </c>
      <c r="E540" s="8" t="s">
        <v>241</v>
      </c>
      <c r="F540" s="251" t="s">
        <v>171</v>
      </c>
      <c r="G540" s="193">
        <v>20.8</v>
      </c>
      <c r="H540" s="193">
        <v>20.8</v>
      </c>
    </row>
    <row r="541" spans="1:8" x14ac:dyDescent="0.2">
      <c r="A541" s="11" t="s">
        <v>113</v>
      </c>
      <c r="B541" s="8" t="s">
        <v>232</v>
      </c>
      <c r="C541" s="251" t="s">
        <v>74</v>
      </c>
      <c r="D541" s="8" t="s">
        <v>158</v>
      </c>
      <c r="E541" s="8" t="s">
        <v>241</v>
      </c>
      <c r="F541" s="251" t="s">
        <v>114</v>
      </c>
      <c r="G541" s="193">
        <v>20.8</v>
      </c>
      <c r="H541" s="193">
        <v>20.8</v>
      </c>
    </row>
    <row r="542" spans="1:8" x14ac:dyDescent="0.2">
      <c r="A542" s="28" t="s">
        <v>115</v>
      </c>
      <c r="B542" s="8" t="s">
        <v>232</v>
      </c>
      <c r="C542" s="251" t="s">
        <v>74</v>
      </c>
      <c r="D542" s="8" t="s">
        <v>158</v>
      </c>
      <c r="E542" s="8" t="s">
        <v>241</v>
      </c>
      <c r="F542" s="251">
        <v>851</v>
      </c>
      <c r="G542" s="193"/>
      <c r="H542" s="193"/>
    </row>
    <row r="543" spans="1:8" x14ac:dyDescent="0.2">
      <c r="A543" s="11" t="s">
        <v>172</v>
      </c>
      <c r="B543" s="8" t="s">
        <v>232</v>
      </c>
      <c r="C543" s="251" t="s">
        <v>74</v>
      </c>
      <c r="D543" s="8" t="s">
        <v>158</v>
      </c>
      <c r="E543" s="8" t="s">
        <v>241</v>
      </c>
      <c r="F543" s="251" t="s">
        <v>192</v>
      </c>
      <c r="G543" s="193">
        <v>1.8</v>
      </c>
      <c r="H543" s="193">
        <v>1.8</v>
      </c>
    </row>
    <row r="544" spans="1:8" x14ac:dyDescent="0.2">
      <c r="A544" s="11" t="s">
        <v>370</v>
      </c>
      <c r="B544" s="8" t="s">
        <v>232</v>
      </c>
      <c r="C544" s="251" t="s">
        <v>74</v>
      </c>
      <c r="D544" s="8" t="s">
        <v>158</v>
      </c>
      <c r="E544" s="8" t="s">
        <v>241</v>
      </c>
      <c r="F544" s="251">
        <v>853</v>
      </c>
      <c r="G544" s="193">
        <v>19</v>
      </c>
      <c r="H544" s="193">
        <v>19</v>
      </c>
    </row>
    <row r="545" spans="1:8" x14ac:dyDescent="0.2">
      <c r="A545" s="34" t="s">
        <v>242</v>
      </c>
      <c r="B545" s="249" t="s">
        <v>232</v>
      </c>
      <c r="C545" s="268" t="s">
        <v>74</v>
      </c>
      <c r="D545" s="260" t="s">
        <v>243</v>
      </c>
      <c r="E545" s="260"/>
      <c r="F545" s="268"/>
      <c r="G545" s="261">
        <v>0</v>
      </c>
      <c r="H545" s="261">
        <v>0</v>
      </c>
    </row>
    <row r="546" spans="1:8" x14ac:dyDescent="0.2">
      <c r="A546" s="1" t="s">
        <v>101</v>
      </c>
      <c r="B546" s="8" t="s">
        <v>232</v>
      </c>
      <c r="C546" s="8" t="s">
        <v>74</v>
      </c>
      <c r="D546" s="8" t="s">
        <v>243</v>
      </c>
      <c r="E546" s="254" t="s">
        <v>244</v>
      </c>
      <c r="F546" s="269"/>
      <c r="G546" s="258">
        <v>0</v>
      </c>
      <c r="H546" s="258">
        <v>0</v>
      </c>
    </row>
    <row r="547" spans="1:8" ht="22.5" x14ac:dyDescent="0.2">
      <c r="A547" s="5" t="s">
        <v>56</v>
      </c>
      <c r="B547" s="8" t="s">
        <v>232</v>
      </c>
      <c r="C547" s="251" t="s">
        <v>74</v>
      </c>
      <c r="D547" s="8" t="s">
        <v>243</v>
      </c>
      <c r="E547" s="8" t="s">
        <v>245</v>
      </c>
      <c r="F547" s="251"/>
      <c r="G547" s="193">
        <v>0</v>
      </c>
      <c r="H547" s="193">
        <v>0</v>
      </c>
    </row>
    <row r="548" spans="1:8" x14ac:dyDescent="0.2">
      <c r="A548" s="1" t="s">
        <v>246</v>
      </c>
      <c r="B548" s="8" t="s">
        <v>232</v>
      </c>
      <c r="C548" s="251" t="s">
        <v>74</v>
      </c>
      <c r="D548" s="8" t="s">
        <v>243</v>
      </c>
      <c r="E548" s="8" t="s">
        <v>245</v>
      </c>
      <c r="F548" s="251">
        <v>500</v>
      </c>
      <c r="G548" s="193">
        <v>0</v>
      </c>
      <c r="H548" s="193">
        <v>0</v>
      </c>
    </row>
    <row r="549" spans="1:8" x14ac:dyDescent="0.2">
      <c r="A549" s="1" t="s">
        <v>247</v>
      </c>
      <c r="B549" s="8" t="s">
        <v>232</v>
      </c>
      <c r="C549" s="251" t="s">
        <v>74</v>
      </c>
      <c r="D549" s="8" t="s">
        <v>243</v>
      </c>
      <c r="E549" s="8" t="s">
        <v>245</v>
      </c>
      <c r="F549" s="251">
        <v>530</v>
      </c>
      <c r="G549" s="193"/>
      <c r="H549" s="193"/>
    </row>
    <row r="550" spans="1:8" x14ac:dyDescent="0.2">
      <c r="A550" s="3" t="s">
        <v>577</v>
      </c>
      <c r="B550" s="247" t="s">
        <v>232</v>
      </c>
      <c r="C550" s="247" t="s">
        <v>189</v>
      </c>
      <c r="D550" s="247"/>
      <c r="E550" s="247"/>
      <c r="F550" s="255"/>
      <c r="G550" s="194">
        <v>2909</v>
      </c>
      <c r="H550" s="194">
        <v>3748.5</v>
      </c>
    </row>
    <row r="551" spans="1:8" x14ac:dyDescent="0.2">
      <c r="A551" s="33" t="s">
        <v>249</v>
      </c>
      <c r="B551" s="249" t="s">
        <v>232</v>
      </c>
      <c r="C551" s="249" t="s">
        <v>189</v>
      </c>
      <c r="D551" s="249" t="s">
        <v>128</v>
      </c>
      <c r="E551" s="249"/>
      <c r="F551" s="249"/>
      <c r="G551" s="192">
        <v>2909</v>
      </c>
      <c r="H551" s="192">
        <v>3748.5</v>
      </c>
    </row>
    <row r="552" spans="1:8" x14ac:dyDescent="0.2">
      <c r="A552" s="1" t="s">
        <v>101</v>
      </c>
      <c r="B552" s="8" t="s">
        <v>232</v>
      </c>
      <c r="C552" s="8" t="s">
        <v>189</v>
      </c>
      <c r="D552" s="8" t="s">
        <v>128</v>
      </c>
      <c r="E552" s="254" t="s">
        <v>244</v>
      </c>
      <c r="F552" s="251"/>
      <c r="G552" s="193">
        <v>2909</v>
      </c>
      <c r="H552" s="193">
        <v>3748.5</v>
      </c>
    </row>
    <row r="553" spans="1:8" ht="22.5" x14ac:dyDescent="0.2">
      <c r="A553" s="5" t="s">
        <v>53</v>
      </c>
      <c r="B553" s="8" t="s">
        <v>232</v>
      </c>
      <c r="C553" s="8" t="s">
        <v>189</v>
      </c>
      <c r="D553" s="8" t="s">
        <v>128</v>
      </c>
      <c r="E553" s="8" t="s">
        <v>250</v>
      </c>
      <c r="F553" s="251"/>
      <c r="G553" s="193">
        <v>2909</v>
      </c>
      <c r="H553" s="193">
        <v>3748.5</v>
      </c>
    </row>
    <row r="554" spans="1:8" x14ac:dyDescent="0.2">
      <c r="A554" s="1" t="s">
        <v>246</v>
      </c>
      <c r="B554" s="8" t="s">
        <v>232</v>
      </c>
      <c r="C554" s="8" t="s">
        <v>189</v>
      </c>
      <c r="D554" s="8" t="s">
        <v>128</v>
      </c>
      <c r="E554" s="8" t="s">
        <v>250</v>
      </c>
      <c r="F554" s="8" t="s">
        <v>251</v>
      </c>
      <c r="G554" s="193">
        <v>2909</v>
      </c>
      <c r="H554" s="193">
        <v>3748.5</v>
      </c>
    </row>
    <row r="555" spans="1:8" x14ac:dyDescent="0.2">
      <c r="A555" s="1" t="s">
        <v>247</v>
      </c>
      <c r="B555" s="8" t="s">
        <v>232</v>
      </c>
      <c r="C555" s="8" t="s">
        <v>189</v>
      </c>
      <c r="D555" s="8" t="s">
        <v>128</v>
      </c>
      <c r="E555" s="8" t="s">
        <v>250</v>
      </c>
      <c r="F555" s="8" t="s">
        <v>252</v>
      </c>
      <c r="G555" s="193">
        <v>2909</v>
      </c>
      <c r="H555" s="193">
        <v>3748.5</v>
      </c>
    </row>
    <row r="556" spans="1:8" ht="21" x14ac:dyDescent="0.2">
      <c r="A556" s="38" t="s">
        <v>578</v>
      </c>
      <c r="B556" s="247" t="s">
        <v>232</v>
      </c>
      <c r="C556" s="255" t="s">
        <v>254</v>
      </c>
      <c r="D556" s="247" t="s">
        <v>122</v>
      </c>
      <c r="E556" s="247" t="s">
        <v>123</v>
      </c>
      <c r="F556" s="255" t="s">
        <v>124</v>
      </c>
      <c r="G556" s="194">
        <v>27513.179800000002</v>
      </c>
      <c r="H556" s="194">
        <v>27513.179800000002</v>
      </c>
    </row>
    <row r="557" spans="1:8" ht="22.5" x14ac:dyDescent="0.2">
      <c r="A557" s="33" t="s">
        <v>255</v>
      </c>
      <c r="B557" s="249" t="s">
        <v>232</v>
      </c>
      <c r="C557" s="250" t="s">
        <v>254</v>
      </c>
      <c r="D557" s="249" t="s">
        <v>74</v>
      </c>
      <c r="E557" s="249" t="s">
        <v>123</v>
      </c>
      <c r="F557" s="250" t="s">
        <v>124</v>
      </c>
      <c r="G557" s="192">
        <v>25313.9</v>
      </c>
      <c r="H557" s="192">
        <v>25313.9</v>
      </c>
    </row>
    <row r="558" spans="1:8" x14ac:dyDescent="0.2">
      <c r="A558" s="1" t="s">
        <v>256</v>
      </c>
      <c r="B558" s="8" t="s">
        <v>232</v>
      </c>
      <c r="C558" s="251" t="s">
        <v>254</v>
      </c>
      <c r="D558" s="8" t="s">
        <v>74</v>
      </c>
      <c r="E558" s="8" t="s">
        <v>257</v>
      </c>
      <c r="F558" s="251" t="s">
        <v>124</v>
      </c>
      <c r="G558" s="193">
        <v>25313.9</v>
      </c>
      <c r="H558" s="193">
        <v>25313.9</v>
      </c>
    </row>
    <row r="559" spans="1:8" ht="22.5" x14ac:dyDescent="0.2">
      <c r="A559" s="1" t="s">
        <v>258</v>
      </c>
      <c r="B559" s="8" t="s">
        <v>232</v>
      </c>
      <c r="C559" s="251" t="s">
        <v>254</v>
      </c>
      <c r="D559" s="8" t="s">
        <v>74</v>
      </c>
      <c r="E559" s="8" t="s">
        <v>259</v>
      </c>
      <c r="F559" s="251" t="s">
        <v>124</v>
      </c>
      <c r="G559" s="193">
        <v>25313.9</v>
      </c>
      <c r="H559" s="193">
        <v>25313.9</v>
      </c>
    </row>
    <row r="560" spans="1:8" x14ac:dyDescent="0.2">
      <c r="A560" s="1" t="s">
        <v>246</v>
      </c>
      <c r="B560" s="8" t="s">
        <v>232</v>
      </c>
      <c r="C560" s="251" t="s">
        <v>254</v>
      </c>
      <c r="D560" s="8" t="s">
        <v>74</v>
      </c>
      <c r="E560" s="8" t="s">
        <v>259</v>
      </c>
      <c r="F560" s="251" t="s">
        <v>251</v>
      </c>
      <c r="G560" s="193">
        <v>25313.9</v>
      </c>
      <c r="H560" s="193">
        <v>25313.9</v>
      </c>
    </row>
    <row r="561" spans="1:8" x14ac:dyDescent="0.2">
      <c r="A561" s="1" t="s">
        <v>260</v>
      </c>
      <c r="B561" s="8" t="s">
        <v>232</v>
      </c>
      <c r="C561" s="251" t="s">
        <v>254</v>
      </c>
      <c r="D561" s="8" t="s">
        <v>74</v>
      </c>
      <c r="E561" s="8" t="s">
        <v>259</v>
      </c>
      <c r="F561" s="251" t="s">
        <v>261</v>
      </c>
      <c r="G561" s="193">
        <v>25313.9</v>
      </c>
      <c r="H561" s="193">
        <v>25313.9</v>
      </c>
    </row>
    <row r="562" spans="1:8" x14ac:dyDescent="0.2">
      <c r="A562" s="11" t="s">
        <v>262</v>
      </c>
      <c r="B562" s="8" t="s">
        <v>232</v>
      </c>
      <c r="C562" s="251" t="s">
        <v>254</v>
      </c>
      <c r="D562" s="8" t="s">
        <v>74</v>
      </c>
      <c r="E562" s="8" t="s">
        <v>259</v>
      </c>
      <c r="F562" s="251" t="s">
        <v>263</v>
      </c>
      <c r="G562" s="193">
        <v>25313.9</v>
      </c>
      <c r="H562" s="193">
        <v>25313.9</v>
      </c>
    </row>
    <row r="563" spans="1:8" x14ac:dyDescent="0.2">
      <c r="A563" s="33" t="s">
        <v>264</v>
      </c>
      <c r="B563" s="249" t="s">
        <v>232</v>
      </c>
      <c r="C563" s="250" t="s">
        <v>254</v>
      </c>
      <c r="D563" s="249" t="s">
        <v>189</v>
      </c>
      <c r="E563" s="249"/>
      <c r="F563" s="250"/>
      <c r="G563" s="192">
        <v>1382.8797999999999</v>
      </c>
      <c r="H563" s="192">
        <v>1382.8797999999999</v>
      </c>
    </row>
    <row r="564" spans="1:8" x14ac:dyDescent="0.2">
      <c r="A564" s="1" t="s">
        <v>246</v>
      </c>
      <c r="B564" s="8" t="s">
        <v>232</v>
      </c>
      <c r="C564" s="251" t="s">
        <v>254</v>
      </c>
      <c r="D564" s="8" t="s">
        <v>189</v>
      </c>
      <c r="E564" s="8" t="s">
        <v>257</v>
      </c>
      <c r="F564" s="251" t="s">
        <v>251</v>
      </c>
      <c r="G564" s="193">
        <v>1382.8797999999999</v>
      </c>
      <c r="H564" s="193">
        <v>1382.8797999999999</v>
      </c>
    </row>
    <row r="565" spans="1:8" x14ac:dyDescent="0.2">
      <c r="A565" s="1" t="s">
        <v>260</v>
      </c>
      <c r="B565" s="8" t="s">
        <v>232</v>
      </c>
      <c r="C565" s="251" t="s">
        <v>254</v>
      </c>
      <c r="D565" s="8" t="s">
        <v>189</v>
      </c>
      <c r="E565" s="8" t="s">
        <v>265</v>
      </c>
      <c r="F565" s="251" t="s">
        <v>261</v>
      </c>
      <c r="G565" s="193">
        <v>1382.8797999999999</v>
      </c>
      <c r="H565" s="193">
        <v>1382.8797999999999</v>
      </c>
    </row>
    <row r="566" spans="1:8" x14ac:dyDescent="0.2">
      <c r="A566" s="11" t="s">
        <v>264</v>
      </c>
      <c r="B566" s="8" t="s">
        <v>232</v>
      </c>
      <c r="C566" s="251" t="s">
        <v>254</v>
      </c>
      <c r="D566" s="8" t="s">
        <v>189</v>
      </c>
      <c r="E566" s="8" t="s">
        <v>265</v>
      </c>
      <c r="F566" s="251">
        <v>512</v>
      </c>
      <c r="G566" s="193">
        <v>1382.8797999999999</v>
      </c>
      <c r="H566" s="193">
        <v>1382.8797999999999</v>
      </c>
    </row>
    <row r="567" spans="1:8" x14ac:dyDescent="0.2">
      <c r="A567" s="33" t="s">
        <v>266</v>
      </c>
      <c r="B567" s="249" t="s">
        <v>232</v>
      </c>
      <c r="C567" s="250">
        <v>14</v>
      </c>
      <c r="D567" s="249" t="s">
        <v>128</v>
      </c>
      <c r="E567" s="249"/>
      <c r="F567" s="250"/>
      <c r="G567" s="192">
        <v>816.4</v>
      </c>
      <c r="H567" s="192">
        <v>816.4</v>
      </c>
    </row>
    <row r="568" spans="1:8" x14ac:dyDescent="0.2">
      <c r="A568" s="1" t="s">
        <v>246</v>
      </c>
      <c r="B568" s="8" t="s">
        <v>232</v>
      </c>
      <c r="C568" s="251" t="s">
        <v>254</v>
      </c>
      <c r="D568" s="251" t="s">
        <v>128</v>
      </c>
      <c r="E568" s="8" t="s">
        <v>257</v>
      </c>
      <c r="F568" s="251" t="s">
        <v>124</v>
      </c>
      <c r="G568" s="193">
        <v>66.497</v>
      </c>
      <c r="H568" s="193">
        <v>66.497</v>
      </c>
    </row>
    <row r="569" spans="1:8" ht="33.75" hidden="1" x14ac:dyDescent="0.2">
      <c r="A569" s="5" t="s">
        <v>673</v>
      </c>
      <c r="B569" s="8" t="s">
        <v>232</v>
      </c>
      <c r="C569" s="251" t="s">
        <v>254</v>
      </c>
      <c r="D569" s="251" t="s">
        <v>128</v>
      </c>
      <c r="E569" s="8" t="s">
        <v>672</v>
      </c>
      <c r="F569" s="270" t="s">
        <v>124</v>
      </c>
      <c r="G569" s="193">
        <v>0</v>
      </c>
      <c r="H569" s="193">
        <v>0</v>
      </c>
    </row>
    <row r="570" spans="1:8" hidden="1" x14ac:dyDescent="0.2">
      <c r="A570" s="1" t="s">
        <v>246</v>
      </c>
      <c r="B570" s="8" t="s">
        <v>232</v>
      </c>
      <c r="C570" s="251" t="s">
        <v>254</v>
      </c>
      <c r="D570" s="251" t="s">
        <v>128</v>
      </c>
      <c r="E570" s="8" t="s">
        <v>672</v>
      </c>
      <c r="F570" s="251">
        <v>500</v>
      </c>
      <c r="G570" s="193">
        <v>0</v>
      </c>
      <c r="H570" s="193">
        <v>0</v>
      </c>
    </row>
    <row r="571" spans="1:8" hidden="1" x14ac:dyDescent="0.2">
      <c r="A571" s="11" t="s">
        <v>59</v>
      </c>
      <c r="B571" s="8" t="s">
        <v>232</v>
      </c>
      <c r="C571" s="251" t="s">
        <v>254</v>
      </c>
      <c r="D571" s="251" t="s">
        <v>128</v>
      </c>
      <c r="E571" s="8" t="s">
        <v>672</v>
      </c>
      <c r="F571" s="270">
        <v>540</v>
      </c>
      <c r="G571" s="193"/>
      <c r="H571" s="193"/>
    </row>
    <row r="572" spans="1:8" ht="22.5" hidden="1" x14ac:dyDescent="0.2">
      <c r="A572" s="1" t="s">
        <v>786</v>
      </c>
      <c r="B572" s="8" t="s">
        <v>232</v>
      </c>
      <c r="C572" s="251" t="s">
        <v>254</v>
      </c>
      <c r="D572" s="251" t="s">
        <v>128</v>
      </c>
      <c r="E572" s="8" t="s">
        <v>574</v>
      </c>
      <c r="F572" s="251" t="s">
        <v>124</v>
      </c>
      <c r="G572" s="193">
        <v>0</v>
      </c>
      <c r="H572" s="193">
        <v>0</v>
      </c>
    </row>
    <row r="573" spans="1:8" hidden="1" x14ac:dyDescent="0.2">
      <c r="A573" s="1" t="s">
        <v>246</v>
      </c>
      <c r="B573" s="8" t="s">
        <v>232</v>
      </c>
      <c r="C573" s="251" t="s">
        <v>254</v>
      </c>
      <c r="D573" s="251" t="s">
        <v>128</v>
      </c>
      <c r="E573" s="8" t="s">
        <v>574</v>
      </c>
      <c r="F573" s="251" t="s">
        <v>251</v>
      </c>
      <c r="G573" s="193">
        <v>0</v>
      </c>
      <c r="H573" s="193">
        <v>0</v>
      </c>
    </row>
    <row r="574" spans="1:8" hidden="1" x14ac:dyDescent="0.2">
      <c r="A574" s="11" t="s">
        <v>59</v>
      </c>
      <c r="B574" s="8" t="s">
        <v>232</v>
      </c>
      <c r="C574" s="251" t="s">
        <v>254</v>
      </c>
      <c r="D574" s="251" t="s">
        <v>128</v>
      </c>
      <c r="E574" s="8" t="s">
        <v>574</v>
      </c>
      <c r="F574" s="251">
        <v>540</v>
      </c>
      <c r="G574" s="193"/>
      <c r="H574" s="193"/>
    </row>
    <row r="575" spans="1:8" ht="22.5" hidden="1" x14ac:dyDescent="0.2">
      <c r="A575" s="5" t="s">
        <v>611</v>
      </c>
      <c r="B575" s="8" t="s">
        <v>232</v>
      </c>
      <c r="C575" s="251" t="s">
        <v>254</v>
      </c>
      <c r="D575" s="251" t="s">
        <v>128</v>
      </c>
      <c r="E575" s="8" t="s">
        <v>612</v>
      </c>
      <c r="F575" s="270" t="s">
        <v>124</v>
      </c>
      <c r="G575" s="193">
        <v>0</v>
      </c>
      <c r="H575" s="193">
        <v>0</v>
      </c>
    </row>
    <row r="576" spans="1:8" hidden="1" x14ac:dyDescent="0.2">
      <c r="A576" s="1" t="s">
        <v>246</v>
      </c>
      <c r="B576" s="8" t="s">
        <v>232</v>
      </c>
      <c r="C576" s="251" t="s">
        <v>254</v>
      </c>
      <c r="D576" s="251" t="s">
        <v>128</v>
      </c>
      <c r="E576" s="8" t="s">
        <v>612</v>
      </c>
      <c r="F576" s="251">
        <v>500</v>
      </c>
      <c r="G576" s="193">
        <v>0</v>
      </c>
      <c r="H576" s="193">
        <v>0</v>
      </c>
    </row>
    <row r="577" spans="1:12" hidden="1" x14ac:dyDescent="0.2">
      <c r="A577" s="11" t="s">
        <v>59</v>
      </c>
      <c r="B577" s="8" t="s">
        <v>232</v>
      </c>
      <c r="C577" s="251" t="s">
        <v>254</v>
      </c>
      <c r="D577" s="251" t="s">
        <v>128</v>
      </c>
      <c r="E577" s="8" t="s">
        <v>612</v>
      </c>
      <c r="F577" s="270">
        <v>540</v>
      </c>
      <c r="G577" s="193"/>
      <c r="H577" s="193"/>
    </row>
    <row r="578" spans="1:12" ht="33.75" x14ac:dyDescent="0.2">
      <c r="A578" s="1" t="s">
        <v>267</v>
      </c>
      <c r="B578" s="8" t="s">
        <v>232</v>
      </c>
      <c r="C578" s="251" t="s">
        <v>254</v>
      </c>
      <c r="D578" s="251" t="s">
        <v>128</v>
      </c>
      <c r="E578" s="8" t="s">
        <v>268</v>
      </c>
      <c r="F578" s="251" t="s">
        <v>124</v>
      </c>
      <c r="G578" s="193">
        <v>66.497</v>
      </c>
      <c r="H578" s="193">
        <v>66.497</v>
      </c>
    </row>
    <row r="579" spans="1:12" ht="22.5" x14ac:dyDescent="0.2">
      <c r="A579" s="5" t="s">
        <v>50</v>
      </c>
      <c r="B579" s="8" t="s">
        <v>232</v>
      </c>
      <c r="C579" s="251" t="s">
        <v>254</v>
      </c>
      <c r="D579" s="251" t="s">
        <v>128</v>
      </c>
      <c r="E579" s="8" t="s">
        <v>268</v>
      </c>
      <c r="F579" s="251" t="s">
        <v>124</v>
      </c>
      <c r="G579" s="193">
        <v>66.497</v>
      </c>
      <c r="H579" s="193">
        <v>66.497</v>
      </c>
    </row>
    <row r="580" spans="1:12" x14ac:dyDescent="0.2">
      <c r="A580" s="1" t="s">
        <v>246</v>
      </c>
      <c r="B580" s="8" t="s">
        <v>232</v>
      </c>
      <c r="C580" s="251" t="s">
        <v>254</v>
      </c>
      <c r="D580" s="251" t="s">
        <v>128</v>
      </c>
      <c r="E580" s="8" t="s">
        <v>268</v>
      </c>
      <c r="F580" s="251" t="s">
        <v>251</v>
      </c>
      <c r="G580" s="193">
        <v>66.497</v>
      </c>
      <c r="H580" s="193">
        <v>66.497</v>
      </c>
    </row>
    <row r="581" spans="1:12" x14ac:dyDescent="0.2">
      <c r="A581" s="11" t="s">
        <v>59</v>
      </c>
      <c r="B581" s="8" t="s">
        <v>232</v>
      </c>
      <c r="C581" s="251" t="s">
        <v>254</v>
      </c>
      <c r="D581" s="251" t="s">
        <v>128</v>
      </c>
      <c r="E581" s="8" t="s">
        <v>268</v>
      </c>
      <c r="F581" s="251">
        <v>540</v>
      </c>
      <c r="G581" s="193">
        <v>66.497</v>
      </c>
      <c r="H581" s="193">
        <v>66.497</v>
      </c>
    </row>
    <row r="582" spans="1:12" ht="56.25" x14ac:dyDescent="0.2">
      <c r="A582" s="1" t="s">
        <v>573</v>
      </c>
      <c r="B582" s="8" t="s">
        <v>232</v>
      </c>
      <c r="C582" s="251" t="s">
        <v>254</v>
      </c>
      <c r="D582" s="251" t="s">
        <v>128</v>
      </c>
      <c r="E582" s="8" t="s">
        <v>574</v>
      </c>
      <c r="F582" s="251" t="s">
        <v>124</v>
      </c>
      <c r="G582" s="193">
        <v>749.90300000000002</v>
      </c>
      <c r="H582" s="193">
        <v>749.90300000000002</v>
      </c>
    </row>
    <row r="583" spans="1:12" x14ac:dyDescent="0.2">
      <c r="A583" s="1" t="s">
        <v>246</v>
      </c>
      <c r="B583" s="8" t="s">
        <v>232</v>
      </c>
      <c r="C583" s="251" t="s">
        <v>254</v>
      </c>
      <c r="D583" s="251" t="s">
        <v>128</v>
      </c>
      <c r="E583" s="8" t="s">
        <v>574</v>
      </c>
      <c r="F583" s="251" t="s">
        <v>251</v>
      </c>
      <c r="G583" s="193">
        <v>749.90300000000002</v>
      </c>
      <c r="H583" s="193">
        <v>749.90300000000002</v>
      </c>
    </row>
    <row r="584" spans="1:12" x14ac:dyDescent="0.2">
      <c r="A584" s="11" t="s">
        <v>59</v>
      </c>
      <c r="B584" s="8" t="s">
        <v>232</v>
      </c>
      <c r="C584" s="251" t="s">
        <v>254</v>
      </c>
      <c r="D584" s="251" t="s">
        <v>128</v>
      </c>
      <c r="E584" s="8" t="s">
        <v>574</v>
      </c>
      <c r="F584" s="251">
        <v>540</v>
      </c>
      <c r="G584" s="193">
        <v>749.90300000000002</v>
      </c>
      <c r="H584" s="193">
        <v>749.90300000000002</v>
      </c>
    </row>
    <row r="585" spans="1:12" ht="21" x14ac:dyDescent="0.2">
      <c r="A585" s="265" t="s">
        <v>588</v>
      </c>
      <c r="B585" s="244" t="s">
        <v>269</v>
      </c>
      <c r="C585" s="256"/>
      <c r="D585" s="244"/>
      <c r="E585" s="244"/>
      <c r="F585" s="256"/>
      <c r="G585" s="246">
        <v>65478.273000000001</v>
      </c>
      <c r="H585" s="246">
        <v>67760.972999999998</v>
      </c>
      <c r="J585" s="187"/>
      <c r="L585" s="187"/>
    </row>
    <row r="586" spans="1:12" x14ac:dyDescent="0.2">
      <c r="A586" s="3" t="s">
        <v>233</v>
      </c>
      <c r="B586" s="247" t="s">
        <v>269</v>
      </c>
      <c r="C586" s="255" t="s">
        <v>74</v>
      </c>
      <c r="D586" s="247" t="s">
        <v>122</v>
      </c>
      <c r="E586" s="247" t="s">
        <v>123</v>
      </c>
      <c r="F586" s="255" t="s">
        <v>124</v>
      </c>
      <c r="G586" s="194">
        <v>26030.507000000001</v>
      </c>
      <c r="H586" s="194">
        <v>26030.507000000001</v>
      </c>
    </row>
    <row r="587" spans="1:12" ht="33.75" x14ac:dyDescent="0.2">
      <c r="A587" s="33" t="s">
        <v>270</v>
      </c>
      <c r="B587" s="249" t="s">
        <v>269</v>
      </c>
      <c r="C587" s="250" t="s">
        <v>74</v>
      </c>
      <c r="D587" s="249" t="s">
        <v>104</v>
      </c>
      <c r="E587" s="249"/>
      <c r="F587" s="250"/>
      <c r="G587" s="192">
        <v>17035.507000000001</v>
      </c>
      <c r="H587" s="192">
        <v>17035.507000000001</v>
      </c>
    </row>
    <row r="588" spans="1:12" x14ac:dyDescent="0.2">
      <c r="A588" s="5" t="s">
        <v>271</v>
      </c>
      <c r="B588" s="8" t="s">
        <v>269</v>
      </c>
      <c r="C588" s="251" t="s">
        <v>74</v>
      </c>
      <c r="D588" s="8" t="s">
        <v>104</v>
      </c>
      <c r="E588" s="8" t="s">
        <v>272</v>
      </c>
      <c r="F588" s="251" t="s">
        <v>124</v>
      </c>
      <c r="G588" s="193">
        <v>1789</v>
      </c>
      <c r="H588" s="193">
        <v>1789</v>
      </c>
    </row>
    <row r="589" spans="1:12" ht="33.75" x14ac:dyDescent="0.2">
      <c r="A589" s="1" t="s">
        <v>87</v>
      </c>
      <c r="B589" s="8" t="s">
        <v>269</v>
      </c>
      <c r="C589" s="251" t="s">
        <v>74</v>
      </c>
      <c r="D589" s="8" t="s">
        <v>104</v>
      </c>
      <c r="E589" s="8" t="s">
        <v>273</v>
      </c>
      <c r="F589" s="251" t="s">
        <v>88</v>
      </c>
      <c r="G589" s="193">
        <v>1789</v>
      </c>
      <c r="H589" s="193">
        <v>1789</v>
      </c>
    </row>
    <row r="590" spans="1:12" x14ac:dyDescent="0.2">
      <c r="A590" s="1" t="s">
        <v>108</v>
      </c>
      <c r="B590" s="8" t="s">
        <v>269</v>
      </c>
      <c r="C590" s="251" t="s">
        <v>74</v>
      </c>
      <c r="D590" s="8" t="s">
        <v>104</v>
      </c>
      <c r="E590" s="8" t="s">
        <v>273</v>
      </c>
      <c r="F590" s="251" t="s">
        <v>168</v>
      </c>
      <c r="G590" s="193">
        <v>1789</v>
      </c>
      <c r="H590" s="193">
        <v>1789</v>
      </c>
    </row>
    <row r="591" spans="1:12" x14ac:dyDescent="0.2">
      <c r="A591" s="5" t="s">
        <v>109</v>
      </c>
      <c r="B591" s="8" t="s">
        <v>269</v>
      </c>
      <c r="C591" s="251" t="s">
        <v>74</v>
      </c>
      <c r="D591" s="8" t="s">
        <v>104</v>
      </c>
      <c r="E591" s="8" t="s">
        <v>273</v>
      </c>
      <c r="F591" s="251" t="s">
        <v>169</v>
      </c>
      <c r="G591" s="193">
        <v>1374</v>
      </c>
      <c r="H591" s="193">
        <v>1374</v>
      </c>
    </row>
    <row r="592" spans="1:12" ht="33.75" x14ac:dyDescent="0.2">
      <c r="A592" s="5" t="s">
        <v>110</v>
      </c>
      <c r="B592" s="8" t="s">
        <v>269</v>
      </c>
      <c r="C592" s="251" t="s">
        <v>74</v>
      </c>
      <c r="D592" s="8" t="s">
        <v>104</v>
      </c>
      <c r="E592" s="8" t="s">
        <v>273</v>
      </c>
      <c r="F592" s="251">
        <v>129</v>
      </c>
      <c r="G592" s="193">
        <v>415</v>
      </c>
      <c r="H592" s="193">
        <v>415</v>
      </c>
    </row>
    <row r="593" spans="1:8" hidden="1" x14ac:dyDescent="0.2">
      <c r="A593" s="5" t="s">
        <v>136</v>
      </c>
      <c r="B593" s="8" t="s">
        <v>269</v>
      </c>
      <c r="C593" s="251" t="s">
        <v>74</v>
      </c>
      <c r="D593" s="8" t="s">
        <v>104</v>
      </c>
      <c r="E593" s="8" t="s">
        <v>273</v>
      </c>
      <c r="F593" s="251">
        <v>300</v>
      </c>
      <c r="G593" s="193">
        <v>0</v>
      </c>
      <c r="H593" s="193">
        <v>0</v>
      </c>
    </row>
    <row r="594" spans="1:8" ht="33.75" hidden="1" x14ac:dyDescent="0.2">
      <c r="A594" s="5" t="s">
        <v>375</v>
      </c>
      <c r="B594" s="8" t="s">
        <v>269</v>
      </c>
      <c r="C594" s="251" t="s">
        <v>74</v>
      </c>
      <c r="D594" s="8" t="s">
        <v>104</v>
      </c>
      <c r="E594" s="8" t="s">
        <v>273</v>
      </c>
      <c r="F594" s="251">
        <v>320</v>
      </c>
      <c r="G594" s="193">
        <v>0</v>
      </c>
      <c r="H594" s="193">
        <v>0</v>
      </c>
    </row>
    <row r="595" spans="1:8" ht="22.5" hidden="1" x14ac:dyDescent="0.2">
      <c r="A595" s="5" t="s">
        <v>445</v>
      </c>
      <c r="B595" s="8" t="s">
        <v>269</v>
      </c>
      <c r="C595" s="251" t="s">
        <v>74</v>
      </c>
      <c r="D595" s="8" t="s">
        <v>104</v>
      </c>
      <c r="E595" s="8" t="s">
        <v>273</v>
      </c>
      <c r="F595" s="251">
        <v>321</v>
      </c>
      <c r="G595" s="193"/>
      <c r="H595" s="193"/>
    </row>
    <row r="596" spans="1:8" hidden="1" x14ac:dyDescent="0.2">
      <c r="A596" s="5" t="s">
        <v>453</v>
      </c>
      <c r="B596" s="8" t="s">
        <v>269</v>
      </c>
      <c r="C596" s="251" t="s">
        <v>74</v>
      </c>
      <c r="D596" s="8" t="s">
        <v>104</v>
      </c>
      <c r="E596" s="8" t="s">
        <v>951</v>
      </c>
      <c r="F596" s="251"/>
      <c r="G596" s="193">
        <v>0</v>
      </c>
      <c r="H596" s="193">
        <v>0</v>
      </c>
    </row>
    <row r="597" spans="1:8" ht="33.75" hidden="1" x14ac:dyDescent="0.2">
      <c r="A597" s="1" t="s">
        <v>87</v>
      </c>
      <c r="B597" s="8" t="s">
        <v>269</v>
      </c>
      <c r="C597" s="251" t="s">
        <v>74</v>
      </c>
      <c r="D597" s="8" t="s">
        <v>104</v>
      </c>
      <c r="E597" s="8" t="s">
        <v>951</v>
      </c>
      <c r="F597" s="251">
        <v>100</v>
      </c>
      <c r="G597" s="193">
        <v>0</v>
      </c>
      <c r="H597" s="193">
        <v>0</v>
      </c>
    </row>
    <row r="598" spans="1:8" hidden="1" x14ac:dyDescent="0.2">
      <c r="A598" s="1" t="s">
        <v>108</v>
      </c>
      <c r="B598" s="8" t="s">
        <v>269</v>
      </c>
      <c r="C598" s="251" t="s">
        <v>74</v>
      </c>
      <c r="D598" s="8" t="s">
        <v>104</v>
      </c>
      <c r="E598" s="8" t="s">
        <v>951</v>
      </c>
      <c r="F598" s="251">
        <v>120</v>
      </c>
      <c r="G598" s="193">
        <v>0</v>
      </c>
      <c r="H598" s="193">
        <v>0</v>
      </c>
    </row>
    <row r="599" spans="1:8" ht="22.5" hidden="1" x14ac:dyDescent="0.2">
      <c r="A599" s="5" t="s">
        <v>220</v>
      </c>
      <c r="B599" s="8" t="s">
        <v>269</v>
      </c>
      <c r="C599" s="251" t="s">
        <v>74</v>
      </c>
      <c r="D599" s="8" t="s">
        <v>104</v>
      </c>
      <c r="E599" s="8" t="s">
        <v>951</v>
      </c>
      <c r="F599" s="251">
        <v>122</v>
      </c>
      <c r="G599" s="193"/>
      <c r="H599" s="193"/>
    </row>
    <row r="600" spans="1:8" ht="22.5" hidden="1" x14ac:dyDescent="0.2">
      <c r="A600" s="5" t="s">
        <v>675</v>
      </c>
      <c r="B600" s="8" t="s">
        <v>269</v>
      </c>
      <c r="C600" s="251" t="s">
        <v>74</v>
      </c>
      <c r="D600" s="8" t="s">
        <v>104</v>
      </c>
      <c r="E600" s="8" t="s">
        <v>681</v>
      </c>
      <c r="F600" s="251" t="s">
        <v>124</v>
      </c>
      <c r="G600" s="193">
        <v>0</v>
      </c>
      <c r="H600" s="193">
        <v>0</v>
      </c>
    </row>
    <row r="601" spans="1:8" ht="33.75" hidden="1" x14ac:dyDescent="0.2">
      <c r="A601" s="1" t="s">
        <v>87</v>
      </c>
      <c r="B601" s="8" t="s">
        <v>269</v>
      </c>
      <c r="C601" s="251" t="s">
        <v>74</v>
      </c>
      <c r="D601" s="8" t="s">
        <v>104</v>
      </c>
      <c r="E601" s="8" t="s">
        <v>681</v>
      </c>
      <c r="F601" s="251" t="s">
        <v>88</v>
      </c>
      <c r="G601" s="193">
        <v>0</v>
      </c>
      <c r="H601" s="193">
        <v>0</v>
      </c>
    </row>
    <row r="602" spans="1:8" hidden="1" x14ac:dyDescent="0.2">
      <c r="A602" s="1" t="s">
        <v>108</v>
      </c>
      <c r="B602" s="8" t="s">
        <v>269</v>
      </c>
      <c r="C602" s="251" t="s">
        <v>74</v>
      </c>
      <c r="D602" s="8" t="s">
        <v>104</v>
      </c>
      <c r="E602" s="8" t="s">
        <v>681</v>
      </c>
      <c r="F602" s="251" t="s">
        <v>168</v>
      </c>
      <c r="G602" s="193">
        <v>0</v>
      </c>
      <c r="H602" s="193">
        <v>0</v>
      </c>
    </row>
    <row r="603" spans="1:8" hidden="1" x14ac:dyDescent="0.2">
      <c r="A603" s="5" t="s">
        <v>109</v>
      </c>
      <c r="B603" s="8" t="s">
        <v>269</v>
      </c>
      <c r="C603" s="251" t="s">
        <v>74</v>
      </c>
      <c r="D603" s="8" t="s">
        <v>104</v>
      </c>
      <c r="E603" s="8" t="s">
        <v>681</v>
      </c>
      <c r="F603" s="251" t="s">
        <v>169</v>
      </c>
      <c r="G603" s="193"/>
      <c r="H603" s="193"/>
    </row>
    <row r="604" spans="1:8" ht="33.75" hidden="1" x14ac:dyDescent="0.2">
      <c r="A604" s="5" t="s">
        <v>110</v>
      </c>
      <c r="B604" s="8" t="s">
        <v>269</v>
      </c>
      <c r="C604" s="251" t="s">
        <v>74</v>
      </c>
      <c r="D604" s="8" t="s">
        <v>104</v>
      </c>
      <c r="E604" s="8" t="s">
        <v>681</v>
      </c>
      <c r="F604" s="251">
        <v>129</v>
      </c>
      <c r="G604" s="193"/>
      <c r="H604" s="193"/>
    </row>
    <row r="605" spans="1:8" ht="22.5" x14ac:dyDescent="0.2">
      <c r="A605" s="1" t="s">
        <v>274</v>
      </c>
      <c r="B605" s="8" t="s">
        <v>269</v>
      </c>
      <c r="C605" s="251" t="s">
        <v>74</v>
      </c>
      <c r="D605" s="8" t="s">
        <v>104</v>
      </c>
      <c r="E605" s="8" t="s">
        <v>275</v>
      </c>
      <c r="F605" s="251" t="s">
        <v>124</v>
      </c>
      <c r="G605" s="193">
        <v>15246.507000000001</v>
      </c>
      <c r="H605" s="193">
        <v>15246.507000000001</v>
      </c>
    </row>
    <row r="606" spans="1:8" ht="33.75" x14ac:dyDescent="0.2">
      <c r="A606" s="1" t="s">
        <v>87</v>
      </c>
      <c r="B606" s="8" t="s">
        <v>269</v>
      </c>
      <c r="C606" s="251" t="s">
        <v>74</v>
      </c>
      <c r="D606" s="8" t="s">
        <v>104</v>
      </c>
      <c r="E606" s="8" t="s">
        <v>276</v>
      </c>
      <c r="F606" s="251" t="s">
        <v>88</v>
      </c>
      <c r="G606" s="193">
        <v>12241.896000000001</v>
      </c>
      <c r="H606" s="193">
        <v>12241.896000000001</v>
      </c>
    </row>
    <row r="607" spans="1:8" x14ac:dyDescent="0.2">
      <c r="A607" s="1" t="s">
        <v>108</v>
      </c>
      <c r="B607" s="8" t="s">
        <v>269</v>
      </c>
      <c r="C607" s="251" t="s">
        <v>74</v>
      </c>
      <c r="D607" s="8" t="s">
        <v>104</v>
      </c>
      <c r="E607" s="8" t="s">
        <v>276</v>
      </c>
      <c r="F607" s="251" t="s">
        <v>168</v>
      </c>
      <c r="G607" s="193">
        <v>12241.896000000001</v>
      </c>
      <c r="H607" s="193">
        <v>12241.896000000001</v>
      </c>
    </row>
    <row r="608" spans="1:8" x14ac:dyDescent="0.2">
      <c r="A608" s="5" t="s">
        <v>109</v>
      </c>
      <c r="B608" s="8" t="s">
        <v>269</v>
      </c>
      <c r="C608" s="251" t="s">
        <v>74</v>
      </c>
      <c r="D608" s="8" t="s">
        <v>104</v>
      </c>
      <c r="E608" s="8" t="s">
        <v>276</v>
      </c>
      <c r="F608" s="251" t="s">
        <v>169</v>
      </c>
      <c r="G608" s="193">
        <v>9402.4179999999997</v>
      </c>
      <c r="H608" s="193">
        <v>9402.4179999999997</v>
      </c>
    </row>
    <row r="609" spans="1:8" ht="33.75" x14ac:dyDescent="0.2">
      <c r="A609" s="5" t="s">
        <v>110</v>
      </c>
      <c r="B609" s="8" t="s">
        <v>269</v>
      </c>
      <c r="C609" s="251" t="s">
        <v>74</v>
      </c>
      <c r="D609" s="8" t="s">
        <v>104</v>
      </c>
      <c r="E609" s="8" t="s">
        <v>276</v>
      </c>
      <c r="F609" s="251">
        <v>129</v>
      </c>
      <c r="G609" s="193">
        <v>2839.4780000000001</v>
      </c>
      <c r="H609" s="193">
        <v>2839.4780000000001</v>
      </c>
    </row>
    <row r="610" spans="1:8" ht="33.75" x14ac:dyDescent="0.2">
      <c r="A610" s="1" t="s">
        <v>87</v>
      </c>
      <c r="B610" s="8" t="s">
        <v>269</v>
      </c>
      <c r="C610" s="251" t="s">
        <v>74</v>
      </c>
      <c r="D610" s="8" t="s">
        <v>104</v>
      </c>
      <c r="E610" s="8" t="s">
        <v>277</v>
      </c>
      <c r="F610" s="251">
        <v>100</v>
      </c>
      <c r="G610" s="193">
        <v>0</v>
      </c>
      <c r="H610" s="193">
        <v>0</v>
      </c>
    </row>
    <row r="611" spans="1:8" x14ac:dyDescent="0.2">
      <c r="A611" s="1" t="s">
        <v>108</v>
      </c>
      <c r="B611" s="8" t="s">
        <v>269</v>
      </c>
      <c r="C611" s="251" t="s">
        <v>74</v>
      </c>
      <c r="D611" s="8" t="s">
        <v>104</v>
      </c>
      <c r="E611" s="8" t="s">
        <v>277</v>
      </c>
      <c r="F611" s="251">
        <v>120</v>
      </c>
      <c r="G611" s="193">
        <v>0</v>
      </c>
      <c r="H611" s="193">
        <v>0</v>
      </c>
    </row>
    <row r="612" spans="1:8" ht="22.5" x14ac:dyDescent="0.2">
      <c r="A612" s="5" t="s">
        <v>220</v>
      </c>
      <c r="B612" s="8" t="s">
        <v>269</v>
      </c>
      <c r="C612" s="251" t="s">
        <v>74</v>
      </c>
      <c r="D612" s="8" t="s">
        <v>104</v>
      </c>
      <c r="E612" s="8" t="s">
        <v>277</v>
      </c>
      <c r="F612" s="251">
        <v>122</v>
      </c>
      <c r="G612" s="193"/>
      <c r="H612" s="193"/>
    </row>
    <row r="613" spans="1:8" x14ac:dyDescent="0.2">
      <c r="A613" s="1" t="s">
        <v>376</v>
      </c>
      <c r="B613" s="8" t="s">
        <v>269</v>
      </c>
      <c r="C613" s="251" t="s">
        <v>74</v>
      </c>
      <c r="D613" s="8" t="s">
        <v>104</v>
      </c>
      <c r="E613" s="8" t="s">
        <v>277</v>
      </c>
      <c r="F613" s="251" t="s">
        <v>96</v>
      </c>
      <c r="G613" s="193">
        <v>2007.6110000000001</v>
      </c>
      <c r="H613" s="193">
        <v>2007.6110000000001</v>
      </c>
    </row>
    <row r="614" spans="1:8" ht="22.5" x14ac:dyDescent="0.2">
      <c r="A614" s="1" t="s">
        <v>97</v>
      </c>
      <c r="B614" s="8" t="s">
        <v>269</v>
      </c>
      <c r="C614" s="251" t="s">
        <v>74</v>
      </c>
      <c r="D614" s="8" t="s">
        <v>104</v>
      </c>
      <c r="E614" s="8" t="s">
        <v>277</v>
      </c>
      <c r="F614" s="251" t="s">
        <v>98</v>
      </c>
      <c r="G614" s="193">
        <v>2007.6110000000001</v>
      </c>
      <c r="H614" s="193">
        <v>2007.6110000000001</v>
      </c>
    </row>
    <row r="615" spans="1:8" ht="22.5" x14ac:dyDescent="0.2">
      <c r="A615" s="11" t="s">
        <v>111</v>
      </c>
      <c r="B615" s="8" t="s">
        <v>269</v>
      </c>
      <c r="C615" s="251" t="s">
        <v>74</v>
      </c>
      <c r="D615" s="8" t="s">
        <v>104</v>
      </c>
      <c r="E615" s="8" t="s">
        <v>277</v>
      </c>
      <c r="F615" s="251">
        <v>242</v>
      </c>
      <c r="G615" s="193">
        <v>193</v>
      </c>
      <c r="H615" s="193">
        <v>193</v>
      </c>
    </row>
    <row r="616" spans="1:8" x14ac:dyDescent="0.2">
      <c r="A616" s="11" t="s">
        <v>393</v>
      </c>
      <c r="B616" s="8" t="s">
        <v>269</v>
      </c>
      <c r="C616" s="251" t="s">
        <v>74</v>
      </c>
      <c r="D616" s="8" t="s">
        <v>104</v>
      </c>
      <c r="E616" s="8" t="s">
        <v>277</v>
      </c>
      <c r="F616" s="251" t="s">
        <v>100</v>
      </c>
      <c r="G616" s="193">
        <v>1402.7560000000001</v>
      </c>
      <c r="H616" s="193">
        <v>1402.7560000000001</v>
      </c>
    </row>
    <row r="617" spans="1:8" x14ac:dyDescent="0.2">
      <c r="A617" s="11" t="s">
        <v>549</v>
      </c>
      <c r="B617" s="8" t="s">
        <v>269</v>
      </c>
      <c r="C617" s="251" t="s">
        <v>74</v>
      </c>
      <c r="D617" s="8" t="s">
        <v>104</v>
      </c>
      <c r="E617" s="8" t="s">
        <v>277</v>
      </c>
      <c r="F617" s="251">
        <v>247</v>
      </c>
      <c r="G617" s="193">
        <v>411.85500000000002</v>
      </c>
      <c r="H617" s="193">
        <v>411.85500000000002</v>
      </c>
    </row>
    <row r="618" spans="1:8" x14ac:dyDescent="0.2">
      <c r="A618" s="11" t="s">
        <v>112</v>
      </c>
      <c r="B618" s="8" t="s">
        <v>269</v>
      </c>
      <c r="C618" s="251" t="s">
        <v>74</v>
      </c>
      <c r="D618" s="8" t="s">
        <v>104</v>
      </c>
      <c r="E618" s="8" t="s">
        <v>277</v>
      </c>
      <c r="F618" s="251" t="s">
        <v>171</v>
      </c>
      <c r="G618" s="193">
        <v>997</v>
      </c>
      <c r="H618" s="193">
        <v>997</v>
      </c>
    </row>
    <row r="619" spans="1:8" x14ac:dyDescent="0.2">
      <c r="A619" s="11" t="s">
        <v>113</v>
      </c>
      <c r="B619" s="8" t="s">
        <v>269</v>
      </c>
      <c r="C619" s="251" t="s">
        <v>74</v>
      </c>
      <c r="D619" s="8" t="s">
        <v>104</v>
      </c>
      <c r="E619" s="8" t="s">
        <v>277</v>
      </c>
      <c r="F619" s="251" t="s">
        <v>114</v>
      </c>
      <c r="G619" s="193">
        <v>997</v>
      </c>
      <c r="H619" s="193">
        <v>997</v>
      </c>
    </row>
    <row r="620" spans="1:8" x14ac:dyDescent="0.2">
      <c r="A620" s="28" t="s">
        <v>115</v>
      </c>
      <c r="B620" s="8" t="s">
        <v>269</v>
      </c>
      <c r="C620" s="251" t="s">
        <v>74</v>
      </c>
      <c r="D620" s="8" t="s">
        <v>104</v>
      </c>
      <c r="E620" s="8" t="s">
        <v>277</v>
      </c>
      <c r="F620" s="251" t="s">
        <v>116</v>
      </c>
      <c r="G620" s="193">
        <v>658</v>
      </c>
      <c r="H620" s="193">
        <v>658</v>
      </c>
    </row>
    <row r="621" spans="1:8" x14ac:dyDescent="0.2">
      <c r="A621" s="11" t="s">
        <v>172</v>
      </c>
      <c r="B621" s="8" t="s">
        <v>269</v>
      </c>
      <c r="C621" s="251" t="s">
        <v>74</v>
      </c>
      <c r="D621" s="8" t="s">
        <v>104</v>
      </c>
      <c r="E621" s="8" t="s">
        <v>277</v>
      </c>
      <c r="F621" s="251">
        <v>852</v>
      </c>
      <c r="G621" s="193">
        <v>30</v>
      </c>
      <c r="H621" s="193">
        <v>30</v>
      </c>
    </row>
    <row r="622" spans="1:8" x14ac:dyDescent="0.2">
      <c r="A622" s="11" t="s">
        <v>370</v>
      </c>
      <c r="B622" s="8" t="s">
        <v>269</v>
      </c>
      <c r="C622" s="251" t="s">
        <v>74</v>
      </c>
      <c r="D622" s="8" t="s">
        <v>104</v>
      </c>
      <c r="E622" s="8" t="s">
        <v>277</v>
      </c>
      <c r="F622" s="251">
        <v>853</v>
      </c>
      <c r="G622" s="193">
        <v>309</v>
      </c>
      <c r="H622" s="193">
        <v>309</v>
      </c>
    </row>
    <row r="623" spans="1:8" ht="22.5" hidden="1" x14ac:dyDescent="0.2">
      <c r="A623" s="5" t="s">
        <v>675</v>
      </c>
      <c r="B623" s="8" t="s">
        <v>269</v>
      </c>
      <c r="C623" s="251" t="s">
        <v>74</v>
      </c>
      <c r="D623" s="8" t="s">
        <v>104</v>
      </c>
      <c r="E623" s="8" t="s">
        <v>682</v>
      </c>
      <c r="F623" s="251"/>
      <c r="G623" s="193">
        <v>0</v>
      </c>
      <c r="H623" s="193">
        <v>0</v>
      </c>
    </row>
    <row r="624" spans="1:8" ht="33.75" hidden="1" x14ac:dyDescent="0.2">
      <c r="A624" s="1" t="s">
        <v>87</v>
      </c>
      <c r="B624" s="8" t="s">
        <v>269</v>
      </c>
      <c r="C624" s="251" t="s">
        <v>74</v>
      </c>
      <c r="D624" s="8" t="s">
        <v>104</v>
      </c>
      <c r="E624" s="8" t="s">
        <v>682</v>
      </c>
      <c r="F624" s="251">
        <v>100</v>
      </c>
      <c r="G624" s="193">
        <v>0</v>
      </c>
      <c r="H624" s="193">
        <v>0</v>
      </c>
    </row>
    <row r="625" spans="1:8" hidden="1" x14ac:dyDescent="0.2">
      <c r="A625" s="1" t="s">
        <v>108</v>
      </c>
      <c r="B625" s="8" t="s">
        <v>269</v>
      </c>
      <c r="C625" s="251" t="s">
        <v>74</v>
      </c>
      <c r="D625" s="8" t="s">
        <v>104</v>
      </c>
      <c r="E625" s="8" t="s">
        <v>682</v>
      </c>
      <c r="F625" s="251">
        <v>120</v>
      </c>
      <c r="G625" s="193">
        <v>0</v>
      </c>
      <c r="H625" s="193">
        <v>0</v>
      </c>
    </row>
    <row r="626" spans="1:8" s="179" customFormat="1" ht="12" hidden="1" x14ac:dyDescent="0.2">
      <c r="A626" s="5" t="s">
        <v>109</v>
      </c>
      <c r="B626" s="8" t="s">
        <v>269</v>
      </c>
      <c r="C626" s="251" t="s">
        <v>74</v>
      </c>
      <c r="D626" s="8" t="s">
        <v>104</v>
      </c>
      <c r="E626" s="8" t="s">
        <v>682</v>
      </c>
      <c r="F626" s="251">
        <v>121</v>
      </c>
      <c r="G626" s="193"/>
      <c r="H626" s="193"/>
    </row>
    <row r="627" spans="1:8" s="179" customFormat="1" ht="33.75" hidden="1" x14ac:dyDescent="0.2">
      <c r="A627" s="5" t="s">
        <v>110</v>
      </c>
      <c r="B627" s="8" t="s">
        <v>269</v>
      </c>
      <c r="C627" s="251" t="s">
        <v>74</v>
      </c>
      <c r="D627" s="8" t="s">
        <v>104</v>
      </c>
      <c r="E627" s="8" t="s">
        <v>682</v>
      </c>
      <c r="F627" s="251">
        <v>129</v>
      </c>
      <c r="G627" s="193"/>
      <c r="H627" s="193"/>
    </row>
    <row r="628" spans="1:8" x14ac:dyDescent="0.2">
      <c r="A628" s="33" t="s">
        <v>373</v>
      </c>
      <c r="B628" s="249" t="s">
        <v>269</v>
      </c>
      <c r="C628" s="250" t="s">
        <v>74</v>
      </c>
      <c r="D628" s="249" t="s">
        <v>214</v>
      </c>
      <c r="E628" s="249"/>
      <c r="F628" s="250"/>
      <c r="G628" s="192">
        <v>130</v>
      </c>
      <c r="H628" s="192">
        <v>130</v>
      </c>
    </row>
    <row r="629" spans="1:8" ht="33.75" x14ac:dyDescent="0.2">
      <c r="A629" s="5" t="s">
        <v>380</v>
      </c>
      <c r="B629" s="8" t="s">
        <v>269</v>
      </c>
      <c r="C629" s="251" t="s">
        <v>74</v>
      </c>
      <c r="D629" s="8" t="s">
        <v>214</v>
      </c>
      <c r="E629" s="8" t="s">
        <v>374</v>
      </c>
      <c r="F629" s="251"/>
      <c r="G629" s="193">
        <v>130</v>
      </c>
      <c r="H629" s="193">
        <v>130</v>
      </c>
    </row>
    <row r="630" spans="1:8" x14ac:dyDescent="0.2">
      <c r="A630" s="1" t="s">
        <v>376</v>
      </c>
      <c r="B630" s="8" t="s">
        <v>269</v>
      </c>
      <c r="C630" s="251" t="s">
        <v>74</v>
      </c>
      <c r="D630" s="8" t="s">
        <v>214</v>
      </c>
      <c r="E630" s="8" t="s">
        <v>374</v>
      </c>
      <c r="F630" s="251" t="s">
        <v>96</v>
      </c>
      <c r="G630" s="193">
        <v>130</v>
      </c>
      <c r="H630" s="193">
        <v>130</v>
      </c>
    </row>
    <row r="631" spans="1:8" ht="22.5" x14ac:dyDescent="0.2">
      <c r="A631" s="1" t="s">
        <v>97</v>
      </c>
      <c r="B631" s="8" t="s">
        <v>269</v>
      </c>
      <c r="C631" s="251" t="s">
        <v>74</v>
      </c>
      <c r="D631" s="8" t="s">
        <v>214</v>
      </c>
      <c r="E631" s="8" t="s">
        <v>374</v>
      </c>
      <c r="F631" s="251" t="s">
        <v>98</v>
      </c>
      <c r="G631" s="193">
        <v>130</v>
      </c>
      <c r="H631" s="193">
        <v>130</v>
      </c>
    </row>
    <row r="632" spans="1:8" s="179" customFormat="1" ht="12" x14ac:dyDescent="0.2">
      <c r="A632" s="11" t="s">
        <v>393</v>
      </c>
      <c r="B632" s="8" t="s">
        <v>269</v>
      </c>
      <c r="C632" s="251" t="s">
        <v>74</v>
      </c>
      <c r="D632" s="8" t="s">
        <v>214</v>
      </c>
      <c r="E632" s="8" t="s">
        <v>374</v>
      </c>
      <c r="F632" s="251" t="s">
        <v>100</v>
      </c>
      <c r="G632" s="193">
        <v>130</v>
      </c>
      <c r="H632" s="193">
        <v>130</v>
      </c>
    </row>
    <row r="633" spans="1:8" s="179" customFormat="1" ht="12" x14ac:dyDescent="0.2">
      <c r="A633" s="38" t="s">
        <v>600</v>
      </c>
      <c r="B633" s="247" t="s">
        <v>269</v>
      </c>
      <c r="C633" s="255" t="s">
        <v>74</v>
      </c>
      <c r="D633" s="247" t="s">
        <v>178</v>
      </c>
      <c r="E633" s="247"/>
      <c r="F633" s="271"/>
      <c r="G633" s="194">
        <v>0</v>
      </c>
      <c r="H633" s="194">
        <v>0</v>
      </c>
    </row>
    <row r="634" spans="1:8" x14ac:dyDescent="0.2">
      <c r="A634" s="11" t="s">
        <v>601</v>
      </c>
      <c r="B634" s="8" t="s">
        <v>269</v>
      </c>
      <c r="C634" s="251" t="s">
        <v>74</v>
      </c>
      <c r="D634" s="8" t="s">
        <v>178</v>
      </c>
      <c r="E634" s="8" t="s">
        <v>602</v>
      </c>
      <c r="F634" s="270"/>
      <c r="G634" s="193">
        <v>0</v>
      </c>
      <c r="H634" s="193">
        <v>0</v>
      </c>
    </row>
    <row r="635" spans="1:8" x14ac:dyDescent="0.2">
      <c r="A635" s="1" t="s">
        <v>376</v>
      </c>
      <c r="B635" s="8" t="s">
        <v>269</v>
      </c>
      <c r="C635" s="251" t="s">
        <v>74</v>
      </c>
      <c r="D635" s="8" t="s">
        <v>178</v>
      </c>
      <c r="E635" s="8" t="s">
        <v>602</v>
      </c>
      <c r="F635" s="270">
        <v>800</v>
      </c>
      <c r="G635" s="193">
        <v>0</v>
      </c>
      <c r="H635" s="193">
        <v>0</v>
      </c>
    </row>
    <row r="636" spans="1:8" ht="22.5" x14ac:dyDescent="0.2">
      <c r="A636" s="1" t="s">
        <v>97</v>
      </c>
      <c r="B636" s="8" t="s">
        <v>269</v>
      </c>
      <c r="C636" s="251" t="s">
        <v>74</v>
      </c>
      <c r="D636" s="8" t="s">
        <v>178</v>
      </c>
      <c r="E636" s="8" t="s">
        <v>602</v>
      </c>
      <c r="F636" s="270">
        <v>800</v>
      </c>
      <c r="G636" s="193">
        <v>0</v>
      </c>
      <c r="H636" s="193">
        <v>0</v>
      </c>
    </row>
    <row r="637" spans="1:8" s="179" customFormat="1" ht="12" x14ac:dyDescent="0.2">
      <c r="A637" s="1" t="s">
        <v>603</v>
      </c>
      <c r="B637" s="8" t="s">
        <v>269</v>
      </c>
      <c r="C637" s="251" t="s">
        <v>74</v>
      </c>
      <c r="D637" s="8" t="s">
        <v>178</v>
      </c>
      <c r="E637" s="8" t="s">
        <v>602</v>
      </c>
      <c r="F637" s="270">
        <v>880</v>
      </c>
      <c r="G637" s="193"/>
      <c r="H637" s="193"/>
    </row>
    <row r="638" spans="1:8" x14ac:dyDescent="0.2">
      <c r="A638" s="39" t="s">
        <v>378</v>
      </c>
      <c r="B638" s="249" t="s">
        <v>269</v>
      </c>
      <c r="C638" s="250" t="s">
        <v>74</v>
      </c>
      <c r="D638" s="249" t="s">
        <v>321</v>
      </c>
      <c r="E638" s="249"/>
      <c r="F638" s="250"/>
      <c r="G638" s="192">
        <v>1500</v>
      </c>
      <c r="H638" s="192">
        <v>1500</v>
      </c>
    </row>
    <row r="639" spans="1:8" x14ac:dyDescent="0.2">
      <c r="A639" s="11" t="s">
        <v>387</v>
      </c>
      <c r="B639" s="8" t="s">
        <v>269</v>
      </c>
      <c r="C639" s="251" t="s">
        <v>74</v>
      </c>
      <c r="D639" s="8" t="s">
        <v>321</v>
      </c>
      <c r="E639" s="8" t="s">
        <v>386</v>
      </c>
      <c r="F639" s="251"/>
      <c r="G639" s="193">
        <v>1500</v>
      </c>
      <c r="H639" s="193">
        <v>1500</v>
      </c>
    </row>
    <row r="640" spans="1:8" x14ac:dyDescent="0.2">
      <c r="A640" s="1" t="s">
        <v>376</v>
      </c>
      <c r="B640" s="8" t="s">
        <v>269</v>
      </c>
      <c r="C640" s="251" t="s">
        <v>74</v>
      </c>
      <c r="D640" s="8" t="s">
        <v>321</v>
      </c>
      <c r="E640" s="8" t="s">
        <v>386</v>
      </c>
      <c r="F640" s="251">
        <v>800</v>
      </c>
      <c r="G640" s="193">
        <v>1500</v>
      </c>
      <c r="H640" s="193">
        <v>1500</v>
      </c>
    </row>
    <row r="641" spans="1:8" ht="22.5" x14ac:dyDescent="0.2">
      <c r="A641" s="1" t="s">
        <v>97</v>
      </c>
      <c r="B641" s="8" t="s">
        <v>269</v>
      </c>
      <c r="C641" s="251" t="s">
        <v>74</v>
      </c>
      <c r="D641" s="8" t="s">
        <v>321</v>
      </c>
      <c r="E641" s="8" t="s">
        <v>386</v>
      </c>
      <c r="F641" s="251">
        <v>800</v>
      </c>
      <c r="G641" s="193">
        <v>1500</v>
      </c>
      <c r="H641" s="193">
        <v>1500</v>
      </c>
    </row>
    <row r="642" spans="1:8" ht="22.5" x14ac:dyDescent="0.2">
      <c r="A642" s="11" t="s">
        <v>99</v>
      </c>
      <c r="B642" s="8" t="s">
        <v>269</v>
      </c>
      <c r="C642" s="251" t="s">
        <v>74</v>
      </c>
      <c r="D642" s="8" t="s">
        <v>321</v>
      </c>
      <c r="E642" s="8" t="s">
        <v>386</v>
      </c>
      <c r="F642" s="251">
        <v>870</v>
      </c>
      <c r="G642" s="193">
        <v>1500</v>
      </c>
      <c r="H642" s="193">
        <v>1500</v>
      </c>
    </row>
    <row r="643" spans="1:8" s="179" customFormat="1" ht="12" x14ac:dyDescent="0.2">
      <c r="A643" s="33" t="s">
        <v>242</v>
      </c>
      <c r="B643" s="249" t="s">
        <v>269</v>
      </c>
      <c r="C643" s="250" t="s">
        <v>74</v>
      </c>
      <c r="D643" s="249" t="s">
        <v>243</v>
      </c>
      <c r="E643" s="249"/>
      <c r="F643" s="250"/>
      <c r="G643" s="192">
        <v>7365</v>
      </c>
      <c r="H643" s="192">
        <v>7365</v>
      </c>
    </row>
    <row r="644" spans="1:8" s="179" customFormat="1" ht="31.5" x14ac:dyDescent="0.2">
      <c r="A644" s="3" t="s">
        <v>820</v>
      </c>
      <c r="B644" s="247" t="s">
        <v>269</v>
      </c>
      <c r="C644" s="255" t="s">
        <v>74</v>
      </c>
      <c r="D644" s="247" t="s">
        <v>243</v>
      </c>
      <c r="E644" s="247" t="s">
        <v>278</v>
      </c>
      <c r="F644" s="255"/>
      <c r="G644" s="194">
        <v>6130</v>
      </c>
      <c r="H644" s="194">
        <v>6130</v>
      </c>
    </row>
    <row r="645" spans="1:8" s="179" customFormat="1" ht="22.5" x14ac:dyDescent="0.2">
      <c r="A645" s="5" t="s">
        <v>519</v>
      </c>
      <c r="B645" s="8" t="s">
        <v>269</v>
      </c>
      <c r="C645" s="251" t="s">
        <v>74</v>
      </c>
      <c r="D645" s="8" t="s">
        <v>243</v>
      </c>
      <c r="E645" s="8" t="s">
        <v>518</v>
      </c>
      <c r="F645" s="251"/>
      <c r="G645" s="193">
        <v>2333</v>
      </c>
      <c r="H645" s="193">
        <v>2333</v>
      </c>
    </row>
    <row r="646" spans="1:8" s="179" customFormat="1" ht="33.75" x14ac:dyDescent="0.2">
      <c r="A646" s="1" t="s">
        <v>87</v>
      </c>
      <c r="B646" s="8" t="s">
        <v>269</v>
      </c>
      <c r="C646" s="251" t="s">
        <v>74</v>
      </c>
      <c r="D646" s="8" t="s">
        <v>243</v>
      </c>
      <c r="E646" s="8" t="s">
        <v>518</v>
      </c>
      <c r="F646" s="251">
        <v>100</v>
      </c>
      <c r="G646" s="193">
        <v>106</v>
      </c>
      <c r="H646" s="193">
        <v>106</v>
      </c>
    </row>
    <row r="647" spans="1:8" s="179" customFormat="1" ht="12" x14ac:dyDescent="0.2">
      <c r="A647" s="1" t="s">
        <v>108</v>
      </c>
      <c r="B647" s="8" t="s">
        <v>269</v>
      </c>
      <c r="C647" s="251" t="s">
        <v>74</v>
      </c>
      <c r="D647" s="8" t="s">
        <v>243</v>
      </c>
      <c r="E647" s="8" t="s">
        <v>518</v>
      </c>
      <c r="F647" s="251">
        <v>120</v>
      </c>
      <c r="G647" s="193">
        <v>106</v>
      </c>
      <c r="H647" s="193">
        <v>106</v>
      </c>
    </row>
    <row r="648" spans="1:8" s="179" customFormat="1" ht="22.5" x14ac:dyDescent="0.2">
      <c r="A648" s="5" t="s">
        <v>220</v>
      </c>
      <c r="B648" s="8" t="s">
        <v>269</v>
      </c>
      <c r="C648" s="251" t="s">
        <v>74</v>
      </c>
      <c r="D648" s="8" t="s">
        <v>243</v>
      </c>
      <c r="E648" s="8" t="s">
        <v>518</v>
      </c>
      <c r="F648" s="251">
        <v>122</v>
      </c>
      <c r="G648" s="193">
        <v>106</v>
      </c>
      <c r="H648" s="193">
        <v>106</v>
      </c>
    </row>
    <row r="649" spans="1:8" s="179" customFormat="1" ht="12" x14ac:dyDescent="0.2">
      <c r="A649" s="1" t="s">
        <v>376</v>
      </c>
      <c r="B649" s="8" t="s">
        <v>269</v>
      </c>
      <c r="C649" s="251" t="s">
        <v>74</v>
      </c>
      <c r="D649" s="8" t="s">
        <v>243</v>
      </c>
      <c r="E649" s="8" t="s">
        <v>518</v>
      </c>
      <c r="F649" s="251">
        <v>200</v>
      </c>
      <c r="G649" s="193">
        <v>2227</v>
      </c>
      <c r="H649" s="193">
        <v>2227</v>
      </c>
    </row>
    <row r="650" spans="1:8" s="179" customFormat="1" ht="22.5" x14ac:dyDescent="0.2">
      <c r="A650" s="1" t="s">
        <v>97</v>
      </c>
      <c r="B650" s="8" t="s">
        <v>269</v>
      </c>
      <c r="C650" s="251" t="s">
        <v>74</v>
      </c>
      <c r="D650" s="8" t="s">
        <v>243</v>
      </c>
      <c r="E650" s="8" t="s">
        <v>518</v>
      </c>
      <c r="F650" s="251">
        <v>240</v>
      </c>
      <c r="G650" s="193">
        <v>2227</v>
      </c>
      <c r="H650" s="193">
        <v>2227</v>
      </c>
    </row>
    <row r="651" spans="1:8" s="179" customFormat="1" ht="12" x14ac:dyDescent="0.2">
      <c r="A651" s="11" t="s">
        <v>393</v>
      </c>
      <c r="B651" s="8" t="s">
        <v>269</v>
      </c>
      <c r="C651" s="251" t="s">
        <v>74</v>
      </c>
      <c r="D651" s="8" t="s">
        <v>243</v>
      </c>
      <c r="E651" s="8" t="s">
        <v>518</v>
      </c>
      <c r="F651" s="251">
        <v>244</v>
      </c>
      <c r="G651" s="193">
        <v>2227</v>
      </c>
      <c r="H651" s="193">
        <v>2227</v>
      </c>
    </row>
    <row r="652" spans="1:8" s="179" customFormat="1" ht="33.75" x14ac:dyDescent="0.2">
      <c r="A652" s="5" t="s">
        <v>521</v>
      </c>
      <c r="B652" s="8" t="s">
        <v>269</v>
      </c>
      <c r="C652" s="251" t="s">
        <v>74</v>
      </c>
      <c r="D652" s="8" t="s">
        <v>243</v>
      </c>
      <c r="E652" s="8" t="s">
        <v>520</v>
      </c>
      <c r="F652" s="251"/>
      <c r="G652" s="193">
        <v>50</v>
      </c>
      <c r="H652" s="193">
        <v>50</v>
      </c>
    </row>
    <row r="653" spans="1:8" s="179" customFormat="1" ht="12" x14ac:dyDescent="0.2">
      <c r="A653" s="1" t="s">
        <v>376</v>
      </c>
      <c r="B653" s="8" t="s">
        <v>269</v>
      </c>
      <c r="C653" s="251" t="s">
        <v>74</v>
      </c>
      <c r="D653" s="8" t="s">
        <v>243</v>
      </c>
      <c r="E653" s="8" t="s">
        <v>520</v>
      </c>
      <c r="F653" s="251" t="s">
        <v>96</v>
      </c>
      <c r="G653" s="193">
        <v>50</v>
      </c>
      <c r="H653" s="193">
        <v>50</v>
      </c>
    </row>
    <row r="654" spans="1:8" s="184" customFormat="1" ht="22.5" x14ac:dyDescent="0.2">
      <c r="A654" s="1" t="s">
        <v>97</v>
      </c>
      <c r="B654" s="8" t="s">
        <v>269</v>
      </c>
      <c r="C654" s="251" t="s">
        <v>74</v>
      </c>
      <c r="D654" s="8" t="s">
        <v>243</v>
      </c>
      <c r="E654" s="8" t="s">
        <v>520</v>
      </c>
      <c r="F654" s="251" t="s">
        <v>98</v>
      </c>
      <c r="G654" s="193">
        <v>50</v>
      </c>
      <c r="H654" s="193">
        <v>50</v>
      </c>
    </row>
    <row r="655" spans="1:8" s="179" customFormat="1" ht="12" x14ac:dyDescent="0.2">
      <c r="A655" s="11" t="s">
        <v>393</v>
      </c>
      <c r="B655" s="8" t="s">
        <v>269</v>
      </c>
      <c r="C655" s="251" t="s">
        <v>74</v>
      </c>
      <c r="D655" s="8" t="s">
        <v>243</v>
      </c>
      <c r="E655" s="8" t="s">
        <v>520</v>
      </c>
      <c r="F655" s="251" t="s">
        <v>100</v>
      </c>
      <c r="G655" s="193">
        <v>50</v>
      </c>
      <c r="H655" s="193">
        <v>50</v>
      </c>
    </row>
    <row r="656" spans="1:8" s="179" customFormat="1" ht="22.5" x14ac:dyDescent="0.2">
      <c r="A656" s="11" t="s">
        <v>452</v>
      </c>
      <c r="B656" s="8" t="s">
        <v>269</v>
      </c>
      <c r="C656" s="251" t="s">
        <v>74</v>
      </c>
      <c r="D656" s="8" t="s">
        <v>243</v>
      </c>
      <c r="E656" s="8" t="s">
        <v>451</v>
      </c>
      <c r="F656" s="251"/>
      <c r="G656" s="193">
        <v>3747</v>
      </c>
      <c r="H656" s="193">
        <v>3747</v>
      </c>
    </row>
    <row r="657" spans="1:8" s="179" customFormat="1" ht="12" x14ac:dyDescent="0.2">
      <c r="A657" s="1" t="s">
        <v>376</v>
      </c>
      <c r="B657" s="8" t="s">
        <v>269</v>
      </c>
      <c r="C657" s="251" t="s">
        <v>74</v>
      </c>
      <c r="D657" s="8" t="s">
        <v>243</v>
      </c>
      <c r="E657" s="8" t="s">
        <v>451</v>
      </c>
      <c r="F657" s="251" t="s">
        <v>96</v>
      </c>
      <c r="G657" s="193">
        <v>3747</v>
      </c>
      <c r="H657" s="193">
        <v>3747</v>
      </c>
    </row>
    <row r="658" spans="1:8" s="179" customFormat="1" ht="22.5" x14ac:dyDescent="0.2">
      <c r="A658" s="1" t="s">
        <v>97</v>
      </c>
      <c r="B658" s="8" t="s">
        <v>269</v>
      </c>
      <c r="C658" s="251" t="s">
        <v>74</v>
      </c>
      <c r="D658" s="8" t="s">
        <v>243</v>
      </c>
      <c r="E658" s="8" t="s">
        <v>451</v>
      </c>
      <c r="F658" s="251" t="s">
        <v>98</v>
      </c>
      <c r="G658" s="193">
        <v>3747</v>
      </c>
      <c r="H658" s="193">
        <v>3747</v>
      </c>
    </row>
    <row r="659" spans="1:8" s="179" customFormat="1" ht="22.5" x14ac:dyDescent="0.2">
      <c r="A659" s="11" t="s">
        <v>111</v>
      </c>
      <c r="B659" s="8" t="s">
        <v>269</v>
      </c>
      <c r="C659" s="251" t="s">
        <v>74</v>
      </c>
      <c r="D659" s="8" t="s">
        <v>243</v>
      </c>
      <c r="E659" s="8" t="s">
        <v>451</v>
      </c>
      <c r="F659" s="251">
        <v>242</v>
      </c>
      <c r="G659" s="193">
        <v>390</v>
      </c>
      <c r="H659" s="193">
        <v>390</v>
      </c>
    </row>
    <row r="660" spans="1:8" s="179" customFormat="1" ht="12" x14ac:dyDescent="0.2">
      <c r="A660" s="11" t="s">
        <v>393</v>
      </c>
      <c r="B660" s="8" t="s">
        <v>269</v>
      </c>
      <c r="C660" s="251" t="s">
        <v>74</v>
      </c>
      <c r="D660" s="8" t="s">
        <v>243</v>
      </c>
      <c r="E660" s="8" t="s">
        <v>451</v>
      </c>
      <c r="F660" s="251" t="s">
        <v>100</v>
      </c>
      <c r="G660" s="193">
        <v>3357</v>
      </c>
      <c r="H660" s="193">
        <v>3357</v>
      </c>
    </row>
    <row r="661" spans="1:8" s="179" customFormat="1" ht="12" x14ac:dyDescent="0.2">
      <c r="A661" s="31" t="s">
        <v>279</v>
      </c>
      <c r="B661" s="8" t="s">
        <v>269</v>
      </c>
      <c r="C661" s="251" t="s">
        <v>74</v>
      </c>
      <c r="D661" s="8" t="s">
        <v>243</v>
      </c>
      <c r="E661" s="8" t="s">
        <v>280</v>
      </c>
      <c r="F661" s="251"/>
      <c r="G661" s="193">
        <v>130</v>
      </c>
      <c r="H661" s="193">
        <v>130</v>
      </c>
    </row>
    <row r="662" spans="1:8" s="179" customFormat="1" ht="12" x14ac:dyDescent="0.2">
      <c r="A662" s="11" t="s">
        <v>112</v>
      </c>
      <c r="B662" s="8" t="s">
        <v>269</v>
      </c>
      <c r="C662" s="251" t="s">
        <v>74</v>
      </c>
      <c r="D662" s="8" t="s">
        <v>243</v>
      </c>
      <c r="E662" s="8" t="s">
        <v>280</v>
      </c>
      <c r="F662" s="251" t="s">
        <v>171</v>
      </c>
      <c r="G662" s="193">
        <v>130</v>
      </c>
      <c r="H662" s="193">
        <v>130</v>
      </c>
    </row>
    <row r="663" spans="1:8" s="179" customFormat="1" ht="12" x14ac:dyDescent="0.2">
      <c r="A663" s="11" t="s">
        <v>113</v>
      </c>
      <c r="B663" s="8" t="s">
        <v>269</v>
      </c>
      <c r="C663" s="251" t="s">
        <v>74</v>
      </c>
      <c r="D663" s="8" t="s">
        <v>243</v>
      </c>
      <c r="E663" s="8" t="s">
        <v>280</v>
      </c>
      <c r="F663" s="251" t="s">
        <v>114</v>
      </c>
      <c r="G663" s="193">
        <v>130</v>
      </c>
      <c r="H663" s="193">
        <v>130</v>
      </c>
    </row>
    <row r="664" spans="1:8" s="179" customFormat="1" ht="12" x14ac:dyDescent="0.2">
      <c r="A664" s="11" t="s">
        <v>370</v>
      </c>
      <c r="B664" s="8" t="s">
        <v>269</v>
      </c>
      <c r="C664" s="251" t="s">
        <v>74</v>
      </c>
      <c r="D664" s="8" t="s">
        <v>243</v>
      </c>
      <c r="E664" s="8" t="s">
        <v>280</v>
      </c>
      <c r="F664" s="251">
        <v>853</v>
      </c>
      <c r="G664" s="193">
        <v>130</v>
      </c>
      <c r="H664" s="193">
        <v>130</v>
      </c>
    </row>
    <row r="665" spans="1:8" s="179" customFormat="1" ht="22.5" x14ac:dyDescent="0.2">
      <c r="A665" s="5" t="s">
        <v>56</v>
      </c>
      <c r="B665" s="8" t="s">
        <v>269</v>
      </c>
      <c r="C665" s="251" t="s">
        <v>74</v>
      </c>
      <c r="D665" s="8" t="s">
        <v>243</v>
      </c>
      <c r="E665" s="8" t="s">
        <v>245</v>
      </c>
      <c r="F665" s="251"/>
      <c r="G665" s="193">
        <v>0</v>
      </c>
      <c r="H665" s="193">
        <v>0</v>
      </c>
    </row>
    <row r="666" spans="1:8" s="179" customFormat="1" ht="12" x14ac:dyDescent="0.2">
      <c r="A666" s="1" t="s">
        <v>376</v>
      </c>
      <c r="B666" s="8" t="s">
        <v>269</v>
      </c>
      <c r="C666" s="251" t="s">
        <v>74</v>
      </c>
      <c r="D666" s="8" t="s">
        <v>243</v>
      </c>
      <c r="E666" s="8" t="s">
        <v>245</v>
      </c>
      <c r="F666" s="251">
        <v>200</v>
      </c>
      <c r="G666" s="193">
        <v>0</v>
      </c>
      <c r="H666" s="193">
        <v>0</v>
      </c>
    </row>
    <row r="667" spans="1:8" s="179" customFormat="1" ht="22.5" x14ac:dyDescent="0.2">
      <c r="A667" s="1" t="s">
        <v>97</v>
      </c>
      <c r="B667" s="8" t="s">
        <v>269</v>
      </c>
      <c r="C667" s="251" t="s">
        <v>74</v>
      </c>
      <c r="D667" s="8" t="s">
        <v>243</v>
      </c>
      <c r="E667" s="8" t="s">
        <v>245</v>
      </c>
      <c r="F667" s="251">
        <v>240</v>
      </c>
      <c r="G667" s="193">
        <v>0</v>
      </c>
      <c r="H667" s="193">
        <v>0</v>
      </c>
    </row>
    <row r="668" spans="1:8" s="179" customFormat="1" ht="12" x14ac:dyDescent="0.2">
      <c r="A668" s="11" t="s">
        <v>393</v>
      </c>
      <c r="B668" s="8" t="s">
        <v>269</v>
      </c>
      <c r="C668" s="251" t="s">
        <v>74</v>
      </c>
      <c r="D668" s="8" t="s">
        <v>243</v>
      </c>
      <c r="E668" s="8" t="s">
        <v>245</v>
      </c>
      <c r="F668" s="251">
        <v>244</v>
      </c>
      <c r="G668" s="193"/>
      <c r="H668" s="193"/>
    </row>
    <row r="669" spans="1:8" ht="33.75" x14ac:dyDescent="0.2">
      <c r="A669" s="29" t="s">
        <v>382</v>
      </c>
      <c r="B669" s="8" t="s">
        <v>269</v>
      </c>
      <c r="C669" s="251" t="s">
        <v>74</v>
      </c>
      <c r="D669" s="8" t="s">
        <v>243</v>
      </c>
      <c r="E669" s="8" t="s">
        <v>281</v>
      </c>
      <c r="F669" s="251" t="s">
        <v>124</v>
      </c>
      <c r="G669" s="193">
        <v>1105</v>
      </c>
      <c r="H669" s="193">
        <v>1105</v>
      </c>
    </row>
    <row r="670" spans="1:8" ht="33.75" x14ac:dyDescent="0.2">
      <c r="A670" s="1" t="s">
        <v>87</v>
      </c>
      <c r="B670" s="8" t="s">
        <v>269</v>
      </c>
      <c r="C670" s="251" t="s">
        <v>74</v>
      </c>
      <c r="D670" s="8" t="s">
        <v>243</v>
      </c>
      <c r="E670" s="8" t="s">
        <v>281</v>
      </c>
      <c r="F670" s="251" t="s">
        <v>88</v>
      </c>
      <c r="G670" s="193">
        <v>840.31099999999992</v>
      </c>
      <c r="H670" s="193">
        <v>840.31099999999992</v>
      </c>
    </row>
    <row r="671" spans="1:8" x14ac:dyDescent="0.2">
      <c r="A671" s="1" t="s">
        <v>108</v>
      </c>
      <c r="B671" s="8" t="s">
        <v>269</v>
      </c>
      <c r="C671" s="251" t="s">
        <v>74</v>
      </c>
      <c r="D671" s="8" t="s">
        <v>243</v>
      </c>
      <c r="E671" s="8" t="s">
        <v>281</v>
      </c>
      <c r="F671" s="251" t="s">
        <v>168</v>
      </c>
      <c r="G671" s="193">
        <v>840.31099999999992</v>
      </c>
      <c r="H671" s="193">
        <v>840.31099999999992</v>
      </c>
    </row>
    <row r="672" spans="1:8" x14ac:dyDescent="0.2">
      <c r="A672" s="5" t="s">
        <v>109</v>
      </c>
      <c r="B672" s="8" t="s">
        <v>269</v>
      </c>
      <c r="C672" s="251" t="s">
        <v>74</v>
      </c>
      <c r="D672" s="8" t="s">
        <v>243</v>
      </c>
      <c r="E672" s="8" t="s">
        <v>281</v>
      </c>
      <c r="F672" s="251" t="s">
        <v>169</v>
      </c>
      <c r="G672" s="193">
        <v>645.4</v>
      </c>
      <c r="H672" s="193">
        <v>645.4</v>
      </c>
    </row>
    <row r="673" spans="1:8" s="179" customFormat="1" ht="33.75" x14ac:dyDescent="0.2">
      <c r="A673" s="5" t="s">
        <v>110</v>
      </c>
      <c r="B673" s="8" t="s">
        <v>269</v>
      </c>
      <c r="C673" s="251" t="s">
        <v>74</v>
      </c>
      <c r="D673" s="8" t="s">
        <v>243</v>
      </c>
      <c r="E673" s="8" t="s">
        <v>281</v>
      </c>
      <c r="F673" s="251">
        <v>129</v>
      </c>
      <c r="G673" s="193">
        <v>194.911</v>
      </c>
      <c r="H673" s="193">
        <v>194.911</v>
      </c>
    </row>
    <row r="674" spans="1:8" x14ac:dyDescent="0.2">
      <c r="A674" s="1" t="s">
        <v>376</v>
      </c>
      <c r="B674" s="8" t="s">
        <v>269</v>
      </c>
      <c r="C674" s="251" t="s">
        <v>74</v>
      </c>
      <c r="D674" s="8" t="s">
        <v>243</v>
      </c>
      <c r="E674" s="8" t="s">
        <v>281</v>
      </c>
      <c r="F674" s="251">
        <v>200</v>
      </c>
      <c r="G674" s="193">
        <v>264.68900000000002</v>
      </c>
      <c r="H674" s="193">
        <v>264.68900000000002</v>
      </c>
    </row>
    <row r="675" spans="1:8" ht="22.5" x14ac:dyDescent="0.2">
      <c r="A675" s="1" t="s">
        <v>97</v>
      </c>
      <c r="B675" s="8" t="s">
        <v>269</v>
      </c>
      <c r="C675" s="251" t="s">
        <v>74</v>
      </c>
      <c r="D675" s="8" t="s">
        <v>243</v>
      </c>
      <c r="E675" s="8" t="s">
        <v>281</v>
      </c>
      <c r="F675" s="251" t="s">
        <v>98</v>
      </c>
      <c r="G675" s="193">
        <v>264.68900000000002</v>
      </c>
      <c r="H675" s="193">
        <v>264.68900000000002</v>
      </c>
    </row>
    <row r="676" spans="1:8" ht="22.5" x14ac:dyDescent="0.2">
      <c r="A676" s="11" t="s">
        <v>111</v>
      </c>
      <c r="B676" s="8" t="s">
        <v>269</v>
      </c>
      <c r="C676" s="251" t="s">
        <v>74</v>
      </c>
      <c r="D676" s="8" t="s">
        <v>243</v>
      </c>
      <c r="E676" s="8" t="s">
        <v>281</v>
      </c>
      <c r="F676" s="251">
        <v>242</v>
      </c>
      <c r="G676" s="193"/>
      <c r="H676" s="193"/>
    </row>
    <row r="677" spans="1:8" x14ac:dyDescent="0.2">
      <c r="A677" s="11" t="s">
        <v>393</v>
      </c>
      <c r="B677" s="8" t="s">
        <v>269</v>
      </c>
      <c r="C677" s="251" t="s">
        <v>74</v>
      </c>
      <c r="D677" s="8" t="s">
        <v>243</v>
      </c>
      <c r="E677" s="8" t="s">
        <v>281</v>
      </c>
      <c r="F677" s="251" t="s">
        <v>100</v>
      </c>
      <c r="G677" s="193">
        <v>264.68900000000002</v>
      </c>
      <c r="H677" s="193">
        <v>264.68900000000002</v>
      </c>
    </row>
    <row r="678" spans="1:8" x14ac:dyDescent="0.2">
      <c r="A678" s="3" t="s">
        <v>248</v>
      </c>
      <c r="B678" s="247" t="s">
        <v>269</v>
      </c>
      <c r="C678" s="247" t="s">
        <v>189</v>
      </c>
      <c r="D678" s="247"/>
      <c r="E678" s="247"/>
      <c r="F678" s="255"/>
      <c r="G678" s="194">
        <v>1118.7</v>
      </c>
      <c r="H678" s="194">
        <v>1441.4</v>
      </c>
    </row>
    <row r="679" spans="1:8" x14ac:dyDescent="0.2">
      <c r="A679" s="33" t="s">
        <v>249</v>
      </c>
      <c r="B679" s="249" t="s">
        <v>269</v>
      </c>
      <c r="C679" s="249" t="s">
        <v>189</v>
      </c>
      <c r="D679" s="249" t="s">
        <v>128</v>
      </c>
      <c r="E679" s="249"/>
      <c r="F679" s="249"/>
      <c r="G679" s="192">
        <v>1118.7</v>
      </c>
      <c r="H679" s="192">
        <v>1441.4</v>
      </c>
    </row>
    <row r="680" spans="1:8" x14ac:dyDescent="0.2">
      <c r="A680" s="1" t="s">
        <v>101</v>
      </c>
      <c r="B680" s="8" t="s">
        <v>269</v>
      </c>
      <c r="C680" s="8" t="s">
        <v>189</v>
      </c>
      <c r="D680" s="8" t="s">
        <v>128</v>
      </c>
      <c r="E680" s="254" t="s">
        <v>244</v>
      </c>
      <c r="F680" s="251"/>
      <c r="G680" s="193">
        <v>1118.7</v>
      </c>
      <c r="H680" s="193">
        <v>1441.4</v>
      </c>
    </row>
    <row r="681" spans="1:8" ht="45" x14ac:dyDescent="0.2">
      <c r="A681" s="5" t="s">
        <v>282</v>
      </c>
      <c r="B681" s="8" t="s">
        <v>269</v>
      </c>
      <c r="C681" s="8" t="s">
        <v>189</v>
      </c>
      <c r="D681" s="8" t="s">
        <v>128</v>
      </c>
      <c r="E681" s="8" t="s">
        <v>250</v>
      </c>
      <c r="F681" s="251"/>
      <c r="G681" s="193">
        <v>1118.7</v>
      </c>
      <c r="H681" s="193">
        <v>1441.4</v>
      </c>
    </row>
    <row r="682" spans="1:8" ht="33.75" x14ac:dyDescent="0.2">
      <c r="A682" s="1" t="s">
        <v>87</v>
      </c>
      <c r="B682" s="8" t="s">
        <v>269</v>
      </c>
      <c r="C682" s="8" t="s">
        <v>189</v>
      </c>
      <c r="D682" s="8" t="s">
        <v>128</v>
      </c>
      <c r="E682" s="8" t="s">
        <v>250</v>
      </c>
      <c r="F682" s="251" t="s">
        <v>88</v>
      </c>
      <c r="G682" s="193">
        <v>804.27200000000005</v>
      </c>
      <c r="H682" s="193">
        <v>804.27200000000005</v>
      </c>
    </row>
    <row r="683" spans="1:8" x14ac:dyDescent="0.2">
      <c r="A683" s="1" t="s">
        <v>89</v>
      </c>
      <c r="B683" s="8" t="s">
        <v>269</v>
      </c>
      <c r="C683" s="8" t="s">
        <v>189</v>
      </c>
      <c r="D683" s="8" t="s">
        <v>128</v>
      </c>
      <c r="E683" s="8" t="s">
        <v>250</v>
      </c>
      <c r="F683" s="251">
        <v>110</v>
      </c>
      <c r="G683" s="193">
        <v>804.27200000000005</v>
      </c>
      <c r="H683" s="193">
        <v>804.27200000000005</v>
      </c>
    </row>
    <row r="684" spans="1:8" x14ac:dyDescent="0.2">
      <c r="A684" s="1" t="s">
        <v>90</v>
      </c>
      <c r="B684" s="8" t="s">
        <v>269</v>
      </c>
      <c r="C684" s="8" t="s">
        <v>189</v>
      </c>
      <c r="D684" s="8" t="s">
        <v>128</v>
      </c>
      <c r="E684" s="8" t="s">
        <v>250</v>
      </c>
      <c r="F684" s="251">
        <v>111</v>
      </c>
      <c r="G684" s="193">
        <v>617.72</v>
      </c>
      <c r="H684" s="193">
        <v>617.72</v>
      </c>
    </row>
    <row r="685" spans="1:8" ht="22.5" x14ac:dyDescent="0.2">
      <c r="A685" s="5" t="s">
        <v>91</v>
      </c>
      <c r="B685" s="8" t="s">
        <v>269</v>
      </c>
      <c r="C685" s="8" t="s">
        <v>189</v>
      </c>
      <c r="D685" s="8" t="s">
        <v>128</v>
      </c>
      <c r="E685" s="8" t="s">
        <v>250</v>
      </c>
      <c r="F685" s="251">
        <v>119</v>
      </c>
      <c r="G685" s="193">
        <v>186.55199999999999</v>
      </c>
      <c r="H685" s="193">
        <v>186.55199999999999</v>
      </c>
    </row>
    <row r="686" spans="1:8" x14ac:dyDescent="0.2">
      <c r="A686" s="1" t="s">
        <v>376</v>
      </c>
      <c r="B686" s="8" t="s">
        <v>269</v>
      </c>
      <c r="C686" s="8" t="s">
        <v>189</v>
      </c>
      <c r="D686" s="8" t="s">
        <v>128</v>
      </c>
      <c r="E686" s="8" t="s">
        <v>250</v>
      </c>
      <c r="F686" s="251">
        <v>200</v>
      </c>
      <c r="G686" s="193">
        <v>314.428</v>
      </c>
      <c r="H686" s="193">
        <v>637.12800000000004</v>
      </c>
    </row>
    <row r="687" spans="1:8" ht="22.5" x14ac:dyDescent="0.2">
      <c r="A687" s="1" t="s">
        <v>97</v>
      </c>
      <c r="B687" s="8" t="s">
        <v>269</v>
      </c>
      <c r="C687" s="8" t="s">
        <v>189</v>
      </c>
      <c r="D687" s="8" t="s">
        <v>128</v>
      </c>
      <c r="E687" s="8" t="s">
        <v>250</v>
      </c>
      <c r="F687" s="251" t="s">
        <v>98</v>
      </c>
      <c r="G687" s="193">
        <v>314.428</v>
      </c>
      <c r="H687" s="193">
        <v>637.12800000000004</v>
      </c>
    </row>
    <row r="688" spans="1:8" x14ac:dyDescent="0.2">
      <c r="A688" s="11" t="s">
        <v>393</v>
      </c>
      <c r="B688" s="8" t="s">
        <v>269</v>
      </c>
      <c r="C688" s="8" t="s">
        <v>189</v>
      </c>
      <c r="D688" s="8" t="s">
        <v>128</v>
      </c>
      <c r="E688" s="8" t="s">
        <v>250</v>
      </c>
      <c r="F688" s="251" t="s">
        <v>100</v>
      </c>
      <c r="G688" s="193">
        <v>314.428</v>
      </c>
      <c r="H688" s="193">
        <v>637.12800000000004</v>
      </c>
    </row>
    <row r="689" spans="1:8" ht="21" x14ac:dyDescent="0.2">
      <c r="A689" s="3" t="s">
        <v>283</v>
      </c>
      <c r="B689" s="247" t="s">
        <v>269</v>
      </c>
      <c r="C689" s="255" t="s">
        <v>128</v>
      </c>
      <c r="D689" s="247" t="s">
        <v>122</v>
      </c>
      <c r="E689" s="247" t="s">
        <v>123</v>
      </c>
      <c r="F689" s="255" t="s">
        <v>124</v>
      </c>
      <c r="G689" s="194">
        <v>2586.0659999999998</v>
      </c>
      <c r="H689" s="194">
        <v>2586.0659999999998</v>
      </c>
    </row>
    <row r="690" spans="1:8" ht="22.5" x14ac:dyDescent="0.2">
      <c r="A690" s="33" t="s">
        <v>284</v>
      </c>
      <c r="B690" s="249" t="s">
        <v>269</v>
      </c>
      <c r="C690" s="250" t="s">
        <v>128</v>
      </c>
      <c r="D690" s="249" t="s">
        <v>194</v>
      </c>
      <c r="E690" s="249"/>
      <c r="F690" s="250"/>
      <c r="G690" s="192">
        <v>1701.066</v>
      </c>
      <c r="H690" s="192">
        <v>1701.066</v>
      </c>
    </row>
    <row r="691" spans="1:8" x14ac:dyDescent="0.2">
      <c r="A691" s="5" t="s">
        <v>285</v>
      </c>
      <c r="B691" s="8" t="s">
        <v>269</v>
      </c>
      <c r="C691" s="251" t="s">
        <v>128</v>
      </c>
      <c r="D691" s="8" t="s">
        <v>194</v>
      </c>
      <c r="E691" s="8" t="s">
        <v>286</v>
      </c>
      <c r="F691" s="251"/>
      <c r="G691" s="193">
        <v>1216.066</v>
      </c>
      <c r="H691" s="193">
        <v>1216.066</v>
      </c>
    </row>
    <row r="692" spans="1:8" ht="33.75" x14ac:dyDescent="0.2">
      <c r="A692" s="1" t="s">
        <v>87</v>
      </c>
      <c r="B692" s="8" t="s">
        <v>269</v>
      </c>
      <c r="C692" s="251" t="s">
        <v>128</v>
      </c>
      <c r="D692" s="8" t="s">
        <v>194</v>
      </c>
      <c r="E692" s="8" t="s">
        <v>286</v>
      </c>
      <c r="F692" s="251" t="s">
        <v>88</v>
      </c>
      <c r="G692" s="193">
        <v>1127.066</v>
      </c>
      <c r="H692" s="193">
        <v>1127.066</v>
      </c>
    </row>
    <row r="693" spans="1:8" x14ac:dyDescent="0.2">
      <c r="A693" s="1" t="s">
        <v>89</v>
      </c>
      <c r="B693" s="8" t="s">
        <v>269</v>
      </c>
      <c r="C693" s="251" t="s">
        <v>128</v>
      </c>
      <c r="D693" s="8" t="s">
        <v>194</v>
      </c>
      <c r="E693" s="8" t="s">
        <v>286</v>
      </c>
      <c r="F693" s="251">
        <v>110</v>
      </c>
      <c r="G693" s="193">
        <v>1127.066</v>
      </c>
      <c r="H693" s="193">
        <v>1127.066</v>
      </c>
    </row>
    <row r="694" spans="1:8" x14ac:dyDescent="0.2">
      <c r="A694" s="1" t="s">
        <v>90</v>
      </c>
      <c r="B694" s="8" t="s">
        <v>269</v>
      </c>
      <c r="C694" s="251" t="s">
        <v>128</v>
      </c>
      <c r="D694" s="8" t="s">
        <v>194</v>
      </c>
      <c r="E694" s="8" t="s">
        <v>286</v>
      </c>
      <c r="F694" s="251">
        <v>111</v>
      </c>
      <c r="G694" s="193">
        <v>865.64200000000005</v>
      </c>
      <c r="H694" s="193">
        <v>865.64200000000005</v>
      </c>
    </row>
    <row r="695" spans="1:8" ht="22.5" x14ac:dyDescent="0.2">
      <c r="A695" s="5" t="s">
        <v>91</v>
      </c>
      <c r="B695" s="8" t="s">
        <v>269</v>
      </c>
      <c r="C695" s="251" t="s">
        <v>128</v>
      </c>
      <c r="D695" s="8" t="s">
        <v>194</v>
      </c>
      <c r="E695" s="8" t="s">
        <v>286</v>
      </c>
      <c r="F695" s="251">
        <v>119</v>
      </c>
      <c r="G695" s="193">
        <v>261.42399999999998</v>
      </c>
      <c r="H695" s="193">
        <v>261.42399999999998</v>
      </c>
    </row>
    <row r="696" spans="1:8" x14ac:dyDescent="0.2">
      <c r="A696" s="1" t="s">
        <v>376</v>
      </c>
      <c r="B696" s="8" t="s">
        <v>269</v>
      </c>
      <c r="C696" s="251" t="s">
        <v>128</v>
      </c>
      <c r="D696" s="8" t="s">
        <v>194</v>
      </c>
      <c r="E696" s="8" t="s">
        <v>286</v>
      </c>
      <c r="F696" s="251">
        <v>200</v>
      </c>
      <c r="G696" s="193">
        <v>89</v>
      </c>
      <c r="H696" s="193">
        <v>89</v>
      </c>
    </row>
    <row r="697" spans="1:8" ht="22.5" x14ac:dyDescent="0.2">
      <c r="A697" s="1" t="s">
        <v>97</v>
      </c>
      <c r="B697" s="8" t="s">
        <v>269</v>
      </c>
      <c r="C697" s="251" t="s">
        <v>128</v>
      </c>
      <c r="D697" s="8" t="s">
        <v>194</v>
      </c>
      <c r="E697" s="8" t="s">
        <v>286</v>
      </c>
      <c r="F697" s="251">
        <v>240</v>
      </c>
      <c r="G697" s="193">
        <v>89</v>
      </c>
      <c r="H697" s="193">
        <v>89</v>
      </c>
    </row>
    <row r="698" spans="1:8" ht="22.5" x14ac:dyDescent="0.2">
      <c r="A698" s="11" t="s">
        <v>111</v>
      </c>
      <c r="B698" s="8" t="s">
        <v>269</v>
      </c>
      <c r="C698" s="251" t="s">
        <v>128</v>
      </c>
      <c r="D698" s="8" t="s">
        <v>194</v>
      </c>
      <c r="E698" s="8" t="s">
        <v>286</v>
      </c>
      <c r="F698" s="251">
        <v>242</v>
      </c>
      <c r="G698" s="193">
        <v>89</v>
      </c>
      <c r="H698" s="193">
        <v>89</v>
      </c>
    </row>
    <row r="699" spans="1:8" x14ac:dyDescent="0.2">
      <c r="A699" s="11" t="s">
        <v>393</v>
      </c>
      <c r="B699" s="8" t="s">
        <v>269</v>
      </c>
      <c r="C699" s="251" t="s">
        <v>128</v>
      </c>
      <c r="D699" s="8" t="s">
        <v>194</v>
      </c>
      <c r="E699" s="8" t="s">
        <v>286</v>
      </c>
      <c r="F699" s="251">
        <v>244</v>
      </c>
      <c r="G699" s="193"/>
      <c r="H699" s="193"/>
    </row>
    <row r="700" spans="1:8" x14ac:dyDescent="0.2">
      <c r="A700" s="11" t="s">
        <v>387</v>
      </c>
      <c r="B700" s="8" t="s">
        <v>269</v>
      </c>
      <c r="C700" s="251" t="s">
        <v>128</v>
      </c>
      <c r="D700" s="8" t="s">
        <v>194</v>
      </c>
      <c r="E700" s="8" t="s">
        <v>386</v>
      </c>
      <c r="F700" s="251"/>
      <c r="G700" s="193">
        <v>0</v>
      </c>
      <c r="H700" s="193">
        <v>0</v>
      </c>
    </row>
    <row r="701" spans="1:8" x14ac:dyDescent="0.2">
      <c r="A701" s="1" t="s">
        <v>376</v>
      </c>
      <c r="B701" s="8" t="s">
        <v>269</v>
      </c>
      <c r="C701" s="251" t="s">
        <v>128</v>
      </c>
      <c r="D701" s="8" t="s">
        <v>194</v>
      </c>
      <c r="E701" s="8" t="s">
        <v>386</v>
      </c>
      <c r="F701" s="251">
        <v>200</v>
      </c>
      <c r="G701" s="193">
        <v>0</v>
      </c>
      <c r="H701" s="193">
        <v>0</v>
      </c>
    </row>
    <row r="702" spans="1:8" ht="22.5" x14ac:dyDescent="0.2">
      <c r="A702" s="1" t="s">
        <v>97</v>
      </c>
      <c r="B702" s="8" t="s">
        <v>269</v>
      </c>
      <c r="C702" s="251" t="s">
        <v>128</v>
      </c>
      <c r="D702" s="8" t="s">
        <v>194</v>
      </c>
      <c r="E702" s="8" t="s">
        <v>386</v>
      </c>
      <c r="F702" s="251">
        <v>240</v>
      </c>
      <c r="G702" s="193">
        <v>0</v>
      </c>
      <c r="H702" s="193">
        <v>0</v>
      </c>
    </row>
    <row r="703" spans="1:8" x14ac:dyDescent="0.2">
      <c r="A703" s="11" t="s">
        <v>393</v>
      </c>
      <c r="B703" s="8" t="s">
        <v>269</v>
      </c>
      <c r="C703" s="251" t="s">
        <v>128</v>
      </c>
      <c r="D703" s="8" t="s">
        <v>194</v>
      </c>
      <c r="E703" s="8" t="s">
        <v>386</v>
      </c>
      <c r="F703" s="251">
        <v>244</v>
      </c>
      <c r="G703" s="193"/>
      <c r="H703" s="193"/>
    </row>
    <row r="704" spans="1:8" ht="31.5" x14ac:dyDescent="0.2">
      <c r="A704" s="37" t="s">
        <v>629</v>
      </c>
      <c r="B704" s="247" t="s">
        <v>269</v>
      </c>
      <c r="C704" s="255" t="s">
        <v>128</v>
      </c>
      <c r="D704" s="247" t="s">
        <v>194</v>
      </c>
      <c r="E704" s="247" t="s">
        <v>287</v>
      </c>
      <c r="F704" s="255"/>
      <c r="G704" s="194">
        <v>485</v>
      </c>
      <c r="H704" s="194">
        <v>485</v>
      </c>
    </row>
    <row r="705" spans="1:8" ht="22.5" x14ac:dyDescent="0.2">
      <c r="A705" s="5" t="s">
        <v>409</v>
      </c>
      <c r="B705" s="8" t="s">
        <v>269</v>
      </c>
      <c r="C705" s="251" t="s">
        <v>128</v>
      </c>
      <c r="D705" s="8" t="s">
        <v>194</v>
      </c>
      <c r="E705" s="8" t="s">
        <v>408</v>
      </c>
      <c r="F705" s="251"/>
      <c r="G705" s="193">
        <v>390</v>
      </c>
      <c r="H705" s="193">
        <v>390</v>
      </c>
    </row>
    <row r="706" spans="1:8" x14ac:dyDescent="0.2">
      <c r="A706" s="1" t="s">
        <v>376</v>
      </c>
      <c r="B706" s="8" t="s">
        <v>269</v>
      </c>
      <c r="C706" s="251" t="s">
        <v>128</v>
      </c>
      <c r="D706" s="8" t="s">
        <v>194</v>
      </c>
      <c r="E706" s="8" t="s">
        <v>408</v>
      </c>
      <c r="F706" s="251">
        <v>200</v>
      </c>
      <c r="G706" s="193">
        <v>390</v>
      </c>
      <c r="H706" s="193">
        <v>390</v>
      </c>
    </row>
    <row r="707" spans="1:8" ht="22.5" x14ac:dyDescent="0.2">
      <c r="A707" s="1" t="s">
        <v>97</v>
      </c>
      <c r="B707" s="8" t="s">
        <v>269</v>
      </c>
      <c r="C707" s="251" t="s">
        <v>128</v>
      </c>
      <c r="D707" s="8" t="s">
        <v>194</v>
      </c>
      <c r="E707" s="8" t="s">
        <v>408</v>
      </c>
      <c r="F707" s="251">
        <v>240</v>
      </c>
      <c r="G707" s="193">
        <v>390</v>
      </c>
      <c r="H707" s="193">
        <v>390</v>
      </c>
    </row>
    <row r="708" spans="1:8" x14ac:dyDescent="0.2">
      <c r="A708" s="1"/>
      <c r="B708" s="8" t="s">
        <v>269</v>
      </c>
      <c r="C708" s="251" t="s">
        <v>128</v>
      </c>
      <c r="D708" s="8" t="s">
        <v>194</v>
      </c>
      <c r="E708" s="8" t="s">
        <v>408</v>
      </c>
      <c r="F708" s="251">
        <v>242</v>
      </c>
      <c r="G708" s="193"/>
      <c r="H708" s="193"/>
    </row>
    <row r="709" spans="1:8" x14ac:dyDescent="0.2">
      <c r="A709" s="11" t="s">
        <v>393</v>
      </c>
      <c r="B709" s="8" t="s">
        <v>269</v>
      </c>
      <c r="C709" s="251" t="s">
        <v>128</v>
      </c>
      <c r="D709" s="8" t="s">
        <v>194</v>
      </c>
      <c r="E709" s="8" t="s">
        <v>408</v>
      </c>
      <c r="F709" s="251">
        <v>244</v>
      </c>
      <c r="G709" s="193">
        <v>390</v>
      </c>
      <c r="H709" s="193">
        <v>390</v>
      </c>
    </row>
    <row r="710" spans="1:8" ht="33.75" x14ac:dyDescent="0.2">
      <c r="A710" s="5" t="s">
        <v>288</v>
      </c>
      <c r="B710" s="8" t="s">
        <v>269</v>
      </c>
      <c r="C710" s="251" t="s">
        <v>128</v>
      </c>
      <c r="D710" s="8" t="s">
        <v>194</v>
      </c>
      <c r="E710" s="8" t="s">
        <v>289</v>
      </c>
      <c r="F710" s="251"/>
      <c r="G710" s="193">
        <v>85</v>
      </c>
      <c r="H710" s="193">
        <v>85</v>
      </c>
    </row>
    <row r="711" spans="1:8" x14ac:dyDescent="0.2">
      <c r="A711" s="1" t="s">
        <v>376</v>
      </c>
      <c r="B711" s="8" t="s">
        <v>269</v>
      </c>
      <c r="C711" s="251" t="s">
        <v>128</v>
      </c>
      <c r="D711" s="8" t="s">
        <v>194</v>
      </c>
      <c r="E711" s="8" t="s">
        <v>289</v>
      </c>
      <c r="F711" s="251">
        <v>200</v>
      </c>
      <c r="G711" s="193">
        <v>85</v>
      </c>
      <c r="H711" s="193">
        <v>85</v>
      </c>
    </row>
    <row r="712" spans="1:8" ht="22.5" x14ac:dyDescent="0.2">
      <c r="A712" s="1" t="s">
        <v>97</v>
      </c>
      <c r="B712" s="8" t="s">
        <v>269</v>
      </c>
      <c r="C712" s="251" t="s">
        <v>128</v>
      </c>
      <c r="D712" s="8" t="s">
        <v>194</v>
      </c>
      <c r="E712" s="8" t="s">
        <v>289</v>
      </c>
      <c r="F712" s="251">
        <v>240</v>
      </c>
      <c r="G712" s="193">
        <v>85</v>
      </c>
      <c r="H712" s="193">
        <v>85</v>
      </c>
    </row>
    <row r="713" spans="1:8" x14ac:dyDescent="0.2">
      <c r="A713" s="11" t="s">
        <v>393</v>
      </c>
      <c r="B713" s="8" t="s">
        <v>269</v>
      </c>
      <c r="C713" s="251" t="s">
        <v>128</v>
      </c>
      <c r="D713" s="8" t="s">
        <v>194</v>
      </c>
      <c r="E713" s="8" t="s">
        <v>289</v>
      </c>
      <c r="F713" s="251">
        <v>244</v>
      </c>
      <c r="G713" s="193">
        <v>85</v>
      </c>
      <c r="H713" s="193">
        <v>85</v>
      </c>
    </row>
    <row r="714" spans="1:8" ht="22.5" x14ac:dyDescent="0.2">
      <c r="A714" s="5" t="s">
        <v>441</v>
      </c>
      <c r="B714" s="8" t="s">
        <v>269</v>
      </c>
      <c r="C714" s="251" t="s">
        <v>128</v>
      </c>
      <c r="D714" s="8" t="s">
        <v>194</v>
      </c>
      <c r="E714" s="8" t="s">
        <v>410</v>
      </c>
      <c r="F714" s="251"/>
      <c r="G714" s="193">
        <v>10</v>
      </c>
      <c r="H714" s="193">
        <v>10</v>
      </c>
    </row>
    <row r="715" spans="1:8" x14ac:dyDescent="0.2">
      <c r="A715" s="1" t="s">
        <v>376</v>
      </c>
      <c r="B715" s="8" t="s">
        <v>269</v>
      </c>
      <c r="C715" s="251" t="s">
        <v>128</v>
      </c>
      <c r="D715" s="8" t="s">
        <v>194</v>
      </c>
      <c r="E715" s="8" t="s">
        <v>410</v>
      </c>
      <c r="F715" s="251">
        <v>200</v>
      </c>
      <c r="G715" s="193">
        <v>10</v>
      </c>
      <c r="H715" s="193">
        <v>10</v>
      </c>
    </row>
    <row r="716" spans="1:8" ht="22.5" x14ac:dyDescent="0.2">
      <c r="A716" s="1" t="s">
        <v>97</v>
      </c>
      <c r="B716" s="8" t="s">
        <v>269</v>
      </c>
      <c r="C716" s="251" t="s">
        <v>128</v>
      </c>
      <c r="D716" s="8" t="s">
        <v>194</v>
      </c>
      <c r="E716" s="8" t="s">
        <v>410</v>
      </c>
      <c r="F716" s="251">
        <v>240</v>
      </c>
      <c r="G716" s="193">
        <v>10</v>
      </c>
      <c r="H716" s="193">
        <v>10</v>
      </c>
    </row>
    <row r="717" spans="1:8" x14ac:dyDescent="0.2">
      <c r="A717" s="11" t="s">
        <v>393</v>
      </c>
      <c r="B717" s="8" t="s">
        <v>269</v>
      </c>
      <c r="C717" s="251" t="s">
        <v>128</v>
      </c>
      <c r="D717" s="8" t="s">
        <v>194</v>
      </c>
      <c r="E717" s="8" t="s">
        <v>410</v>
      </c>
      <c r="F717" s="251">
        <v>244</v>
      </c>
      <c r="G717" s="193">
        <v>10</v>
      </c>
      <c r="H717" s="193">
        <v>10</v>
      </c>
    </row>
    <row r="718" spans="1:8" ht="22.5" x14ac:dyDescent="0.2">
      <c r="A718" s="33" t="s">
        <v>290</v>
      </c>
      <c r="B718" s="249" t="s">
        <v>269</v>
      </c>
      <c r="C718" s="250" t="s">
        <v>128</v>
      </c>
      <c r="D718" s="249" t="s">
        <v>254</v>
      </c>
      <c r="E718" s="249" t="s">
        <v>123</v>
      </c>
      <c r="F718" s="250" t="s">
        <v>124</v>
      </c>
      <c r="G718" s="192">
        <v>885</v>
      </c>
      <c r="H718" s="192">
        <v>885</v>
      </c>
    </row>
    <row r="719" spans="1:8" ht="31.5" x14ac:dyDescent="0.2">
      <c r="A719" s="3" t="s">
        <v>568</v>
      </c>
      <c r="B719" s="247" t="s">
        <v>269</v>
      </c>
      <c r="C719" s="255" t="s">
        <v>128</v>
      </c>
      <c r="D719" s="247" t="s">
        <v>254</v>
      </c>
      <c r="E719" s="247" t="s">
        <v>291</v>
      </c>
      <c r="F719" s="255" t="s">
        <v>124</v>
      </c>
      <c r="G719" s="194">
        <v>885</v>
      </c>
      <c r="H719" s="194">
        <v>885</v>
      </c>
    </row>
    <row r="720" spans="1:8" ht="22.5" x14ac:dyDescent="0.2">
      <c r="A720" s="1" t="s">
        <v>292</v>
      </c>
      <c r="B720" s="8" t="s">
        <v>269</v>
      </c>
      <c r="C720" s="251" t="s">
        <v>128</v>
      </c>
      <c r="D720" s="251" t="s">
        <v>254</v>
      </c>
      <c r="E720" s="8" t="s">
        <v>293</v>
      </c>
      <c r="F720" s="251" t="s">
        <v>124</v>
      </c>
      <c r="G720" s="193">
        <v>50</v>
      </c>
      <c r="H720" s="193">
        <v>50</v>
      </c>
    </row>
    <row r="721" spans="1:8" x14ac:dyDescent="0.2">
      <c r="A721" s="1" t="s">
        <v>376</v>
      </c>
      <c r="B721" s="8" t="s">
        <v>269</v>
      </c>
      <c r="C721" s="251" t="s">
        <v>128</v>
      </c>
      <c r="D721" s="251" t="s">
        <v>254</v>
      </c>
      <c r="E721" s="8" t="s">
        <v>293</v>
      </c>
      <c r="F721" s="251" t="s">
        <v>96</v>
      </c>
      <c r="G721" s="193">
        <v>50</v>
      </c>
      <c r="H721" s="193">
        <v>50</v>
      </c>
    </row>
    <row r="722" spans="1:8" ht="22.5" x14ac:dyDescent="0.2">
      <c r="A722" s="1" t="s">
        <v>97</v>
      </c>
      <c r="B722" s="8" t="s">
        <v>269</v>
      </c>
      <c r="C722" s="251" t="s">
        <v>128</v>
      </c>
      <c r="D722" s="251" t="s">
        <v>254</v>
      </c>
      <c r="E722" s="8" t="s">
        <v>293</v>
      </c>
      <c r="F722" s="251" t="s">
        <v>98</v>
      </c>
      <c r="G722" s="193">
        <v>50</v>
      </c>
      <c r="H722" s="193">
        <v>50</v>
      </c>
    </row>
    <row r="723" spans="1:8" x14ac:dyDescent="0.2">
      <c r="A723" s="11" t="s">
        <v>393</v>
      </c>
      <c r="B723" s="8" t="s">
        <v>269</v>
      </c>
      <c r="C723" s="251" t="s">
        <v>128</v>
      </c>
      <c r="D723" s="251" t="s">
        <v>254</v>
      </c>
      <c r="E723" s="8" t="s">
        <v>293</v>
      </c>
      <c r="F723" s="251" t="s">
        <v>100</v>
      </c>
      <c r="G723" s="193">
        <v>50</v>
      </c>
      <c r="H723" s="193">
        <v>50</v>
      </c>
    </row>
    <row r="724" spans="1:8" ht="22.5" x14ac:dyDescent="0.2">
      <c r="A724" s="5" t="s">
        <v>523</v>
      </c>
      <c r="B724" s="8" t="s">
        <v>269</v>
      </c>
      <c r="C724" s="251" t="s">
        <v>128</v>
      </c>
      <c r="D724" s="251" t="s">
        <v>254</v>
      </c>
      <c r="E724" s="8" t="s">
        <v>522</v>
      </c>
      <c r="F724" s="251" t="s">
        <v>124</v>
      </c>
      <c r="G724" s="193">
        <v>835</v>
      </c>
      <c r="H724" s="193">
        <v>835</v>
      </c>
    </row>
    <row r="725" spans="1:8" x14ac:dyDescent="0.2">
      <c r="A725" s="1" t="s">
        <v>376</v>
      </c>
      <c r="B725" s="8" t="s">
        <v>269</v>
      </c>
      <c r="C725" s="251" t="s">
        <v>128</v>
      </c>
      <c r="D725" s="251" t="s">
        <v>254</v>
      </c>
      <c r="E725" s="8" t="s">
        <v>522</v>
      </c>
      <c r="F725" s="251" t="s">
        <v>96</v>
      </c>
      <c r="G725" s="193">
        <v>775</v>
      </c>
      <c r="H725" s="193">
        <v>775</v>
      </c>
    </row>
    <row r="726" spans="1:8" ht="22.5" x14ac:dyDescent="0.2">
      <c r="A726" s="1" t="s">
        <v>97</v>
      </c>
      <c r="B726" s="8" t="s">
        <v>269</v>
      </c>
      <c r="C726" s="251" t="s">
        <v>128</v>
      </c>
      <c r="D726" s="251" t="s">
        <v>254</v>
      </c>
      <c r="E726" s="8" t="s">
        <v>522</v>
      </c>
      <c r="F726" s="251" t="s">
        <v>98</v>
      </c>
      <c r="G726" s="193">
        <v>775</v>
      </c>
      <c r="H726" s="193">
        <v>775</v>
      </c>
    </row>
    <row r="727" spans="1:8" ht="22.5" x14ac:dyDescent="0.2">
      <c r="A727" s="1" t="s">
        <v>111</v>
      </c>
      <c r="B727" s="8" t="s">
        <v>269</v>
      </c>
      <c r="C727" s="251" t="s">
        <v>128</v>
      </c>
      <c r="D727" s="251" t="s">
        <v>254</v>
      </c>
      <c r="E727" s="8" t="s">
        <v>522</v>
      </c>
      <c r="F727" s="251">
        <v>242</v>
      </c>
      <c r="G727" s="193">
        <v>480</v>
      </c>
      <c r="H727" s="193">
        <v>480</v>
      </c>
    </row>
    <row r="728" spans="1:8" x14ac:dyDescent="0.2">
      <c r="A728" s="11" t="s">
        <v>393</v>
      </c>
      <c r="B728" s="8" t="s">
        <v>269</v>
      </c>
      <c r="C728" s="251" t="s">
        <v>128</v>
      </c>
      <c r="D728" s="251" t="s">
        <v>254</v>
      </c>
      <c r="E728" s="8" t="s">
        <v>522</v>
      </c>
      <c r="F728" s="251" t="s">
        <v>100</v>
      </c>
      <c r="G728" s="193">
        <v>295</v>
      </c>
      <c r="H728" s="193">
        <v>295</v>
      </c>
    </row>
    <row r="729" spans="1:8" x14ac:dyDescent="0.2">
      <c r="A729" s="1" t="s">
        <v>376</v>
      </c>
      <c r="B729" s="8" t="s">
        <v>269</v>
      </c>
      <c r="C729" s="251" t="s">
        <v>128</v>
      </c>
      <c r="D729" s="251" t="s">
        <v>254</v>
      </c>
      <c r="E729" s="8" t="s">
        <v>522</v>
      </c>
      <c r="F729" s="251">
        <v>300</v>
      </c>
      <c r="G729" s="193">
        <v>60</v>
      </c>
      <c r="H729" s="193">
        <v>60</v>
      </c>
    </row>
    <row r="730" spans="1:8" x14ac:dyDescent="0.2">
      <c r="A730" s="11" t="s">
        <v>204</v>
      </c>
      <c r="B730" s="8" t="s">
        <v>269</v>
      </c>
      <c r="C730" s="251" t="s">
        <v>128</v>
      </c>
      <c r="D730" s="251" t="s">
        <v>254</v>
      </c>
      <c r="E730" s="8" t="s">
        <v>522</v>
      </c>
      <c r="F730" s="251">
        <v>350</v>
      </c>
      <c r="G730" s="193">
        <v>60</v>
      </c>
      <c r="H730" s="193">
        <v>60</v>
      </c>
    </row>
    <row r="731" spans="1:8" hidden="1" x14ac:dyDescent="0.2">
      <c r="A731" s="11" t="s">
        <v>387</v>
      </c>
      <c r="B731" s="8" t="s">
        <v>269</v>
      </c>
      <c r="C731" s="251" t="s">
        <v>128</v>
      </c>
      <c r="D731" s="251" t="s">
        <v>254</v>
      </c>
      <c r="E731" s="8" t="s">
        <v>386</v>
      </c>
      <c r="F731" s="251"/>
      <c r="G731" s="193">
        <v>0</v>
      </c>
      <c r="H731" s="193">
        <v>0</v>
      </c>
    </row>
    <row r="732" spans="1:8" hidden="1" x14ac:dyDescent="0.2">
      <c r="A732" s="1" t="s">
        <v>376</v>
      </c>
      <c r="B732" s="8" t="s">
        <v>269</v>
      </c>
      <c r="C732" s="251" t="s">
        <v>128</v>
      </c>
      <c r="D732" s="251" t="s">
        <v>254</v>
      </c>
      <c r="E732" s="8" t="s">
        <v>386</v>
      </c>
      <c r="F732" s="251">
        <v>300</v>
      </c>
      <c r="G732" s="193">
        <v>0</v>
      </c>
      <c r="H732" s="193">
        <v>0</v>
      </c>
    </row>
    <row r="733" spans="1:8" ht="22.5" hidden="1" x14ac:dyDescent="0.2">
      <c r="A733" s="1" t="s">
        <v>97</v>
      </c>
      <c r="B733" s="8" t="s">
        <v>269</v>
      </c>
      <c r="C733" s="251" t="s">
        <v>128</v>
      </c>
      <c r="D733" s="251" t="s">
        <v>254</v>
      </c>
      <c r="E733" s="8" t="s">
        <v>386</v>
      </c>
      <c r="F733" s="251">
        <v>320</v>
      </c>
      <c r="G733" s="193">
        <v>0</v>
      </c>
      <c r="H733" s="193">
        <v>0</v>
      </c>
    </row>
    <row r="734" spans="1:8" hidden="1" x14ac:dyDescent="0.2">
      <c r="A734" s="11" t="s">
        <v>393</v>
      </c>
      <c r="B734" s="8" t="s">
        <v>269</v>
      </c>
      <c r="C734" s="251" t="s">
        <v>128</v>
      </c>
      <c r="D734" s="251" t="s">
        <v>254</v>
      </c>
      <c r="E734" s="8" t="s">
        <v>386</v>
      </c>
      <c r="F734" s="251">
        <v>321</v>
      </c>
      <c r="G734" s="193"/>
      <c r="H734" s="193"/>
    </row>
    <row r="735" spans="1:8" x14ac:dyDescent="0.2">
      <c r="A735" s="3" t="s">
        <v>294</v>
      </c>
      <c r="B735" s="247" t="s">
        <v>269</v>
      </c>
      <c r="C735" s="255" t="s">
        <v>104</v>
      </c>
      <c r="D735" s="247"/>
      <c r="E735" s="247"/>
      <c r="F735" s="255"/>
      <c r="G735" s="194">
        <v>18595</v>
      </c>
      <c r="H735" s="194">
        <v>19059</v>
      </c>
    </row>
    <row r="736" spans="1:8" hidden="1" x14ac:dyDescent="0.2">
      <c r="A736" s="3" t="s">
        <v>613</v>
      </c>
      <c r="B736" s="247" t="s">
        <v>269</v>
      </c>
      <c r="C736" s="247" t="s">
        <v>104</v>
      </c>
      <c r="D736" s="247" t="s">
        <v>214</v>
      </c>
      <c r="E736" s="247"/>
      <c r="F736" s="255"/>
      <c r="G736" s="194">
        <v>0</v>
      </c>
      <c r="H736" s="194">
        <v>0</v>
      </c>
    </row>
    <row r="737" spans="1:8" ht="21" hidden="1" x14ac:dyDescent="0.2">
      <c r="A737" s="3" t="s">
        <v>825</v>
      </c>
      <c r="B737" s="247" t="s">
        <v>269</v>
      </c>
      <c r="C737" s="255" t="s">
        <v>104</v>
      </c>
      <c r="D737" s="247" t="s">
        <v>214</v>
      </c>
      <c r="E737" s="247" t="s">
        <v>304</v>
      </c>
      <c r="F737" s="255"/>
      <c r="G737" s="194">
        <v>0</v>
      </c>
      <c r="H737" s="194">
        <v>0</v>
      </c>
    </row>
    <row r="738" spans="1:8" ht="22.5" hidden="1" x14ac:dyDescent="0.2">
      <c r="A738" s="5" t="s">
        <v>614</v>
      </c>
      <c r="B738" s="8" t="s">
        <v>269</v>
      </c>
      <c r="C738" s="251" t="s">
        <v>104</v>
      </c>
      <c r="D738" s="8" t="s">
        <v>214</v>
      </c>
      <c r="E738" s="8" t="s">
        <v>826</v>
      </c>
      <c r="F738" s="255"/>
      <c r="G738" s="193">
        <v>0</v>
      </c>
      <c r="H738" s="193">
        <v>0</v>
      </c>
    </row>
    <row r="739" spans="1:8" hidden="1" x14ac:dyDescent="0.2">
      <c r="A739" s="1" t="s">
        <v>376</v>
      </c>
      <c r="B739" s="8" t="s">
        <v>269</v>
      </c>
      <c r="C739" s="251" t="s">
        <v>104</v>
      </c>
      <c r="D739" s="8" t="s">
        <v>214</v>
      </c>
      <c r="E739" s="8" t="s">
        <v>826</v>
      </c>
      <c r="F739" s="251">
        <v>200</v>
      </c>
      <c r="G739" s="193">
        <v>0</v>
      </c>
      <c r="H739" s="193">
        <v>0</v>
      </c>
    </row>
    <row r="740" spans="1:8" ht="22.5" hidden="1" x14ac:dyDescent="0.2">
      <c r="A740" s="1" t="s">
        <v>97</v>
      </c>
      <c r="B740" s="8" t="s">
        <v>269</v>
      </c>
      <c r="C740" s="251" t="s">
        <v>104</v>
      </c>
      <c r="D740" s="8" t="s">
        <v>214</v>
      </c>
      <c r="E740" s="8" t="s">
        <v>826</v>
      </c>
      <c r="F740" s="251">
        <v>240</v>
      </c>
      <c r="G740" s="193">
        <v>0</v>
      </c>
      <c r="H740" s="193">
        <v>0</v>
      </c>
    </row>
    <row r="741" spans="1:8" hidden="1" x14ac:dyDescent="0.2">
      <c r="A741" s="11" t="s">
        <v>393</v>
      </c>
      <c r="B741" s="8" t="s">
        <v>269</v>
      </c>
      <c r="C741" s="251" t="s">
        <v>104</v>
      </c>
      <c r="D741" s="8" t="s">
        <v>214</v>
      </c>
      <c r="E741" s="8" t="s">
        <v>826</v>
      </c>
      <c r="F741" s="251">
        <v>244</v>
      </c>
      <c r="G741" s="193"/>
      <c r="H741" s="193"/>
    </row>
    <row r="742" spans="1:8" x14ac:dyDescent="0.2">
      <c r="A742" s="39" t="s">
        <v>295</v>
      </c>
      <c r="B742" s="249" t="s">
        <v>269</v>
      </c>
      <c r="C742" s="249" t="s">
        <v>104</v>
      </c>
      <c r="D742" s="249" t="s">
        <v>194</v>
      </c>
      <c r="E742" s="249"/>
      <c r="F742" s="250"/>
      <c r="G742" s="192">
        <v>11418</v>
      </c>
      <c r="H742" s="192">
        <v>11882</v>
      </c>
    </row>
    <row r="743" spans="1:8" ht="31.5" x14ac:dyDescent="0.2">
      <c r="A743" s="3" t="s">
        <v>821</v>
      </c>
      <c r="B743" s="247" t="s">
        <v>269</v>
      </c>
      <c r="C743" s="247" t="s">
        <v>104</v>
      </c>
      <c r="D743" s="247" t="s">
        <v>194</v>
      </c>
      <c r="E743" s="247" t="s">
        <v>402</v>
      </c>
      <c r="F743" s="255"/>
      <c r="G743" s="194">
        <v>11418</v>
      </c>
      <c r="H743" s="194">
        <v>11882</v>
      </c>
    </row>
    <row r="744" spans="1:8" ht="112.5" x14ac:dyDescent="0.2">
      <c r="A744" s="5" t="s">
        <v>296</v>
      </c>
      <c r="B744" s="8" t="s">
        <v>269</v>
      </c>
      <c r="C744" s="8" t="s">
        <v>104</v>
      </c>
      <c r="D744" s="8" t="s">
        <v>194</v>
      </c>
      <c r="E744" s="8" t="s">
        <v>524</v>
      </c>
      <c r="F744" s="251"/>
      <c r="G744" s="193">
        <v>2677</v>
      </c>
      <c r="H744" s="193">
        <v>2677</v>
      </c>
    </row>
    <row r="745" spans="1:8" x14ac:dyDescent="0.2">
      <c r="A745" s="1" t="s">
        <v>376</v>
      </c>
      <c r="B745" s="8" t="s">
        <v>269</v>
      </c>
      <c r="C745" s="8" t="s">
        <v>104</v>
      </c>
      <c r="D745" s="8" t="s">
        <v>194</v>
      </c>
      <c r="E745" s="8" t="s">
        <v>524</v>
      </c>
      <c r="F745" s="251" t="s">
        <v>96</v>
      </c>
      <c r="G745" s="193">
        <v>2677</v>
      </c>
      <c r="H745" s="193">
        <v>2677</v>
      </c>
    </row>
    <row r="746" spans="1:8" ht="22.5" x14ac:dyDescent="0.2">
      <c r="A746" s="1" t="s">
        <v>97</v>
      </c>
      <c r="B746" s="8" t="s">
        <v>269</v>
      </c>
      <c r="C746" s="8" t="s">
        <v>104</v>
      </c>
      <c r="D746" s="8" t="s">
        <v>194</v>
      </c>
      <c r="E746" s="8" t="s">
        <v>524</v>
      </c>
      <c r="F746" s="251" t="s">
        <v>98</v>
      </c>
      <c r="G746" s="193">
        <v>2677</v>
      </c>
      <c r="H746" s="193">
        <v>2677</v>
      </c>
    </row>
    <row r="747" spans="1:8" x14ac:dyDescent="0.2">
      <c r="A747" s="11" t="s">
        <v>393</v>
      </c>
      <c r="B747" s="8" t="s">
        <v>269</v>
      </c>
      <c r="C747" s="8" t="s">
        <v>104</v>
      </c>
      <c r="D747" s="8" t="s">
        <v>194</v>
      </c>
      <c r="E747" s="8" t="s">
        <v>524</v>
      </c>
      <c r="F747" s="251" t="s">
        <v>100</v>
      </c>
      <c r="G747" s="193">
        <v>2677</v>
      </c>
      <c r="H747" s="193">
        <v>2677</v>
      </c>
    </row>
    <row r="748" spans="1:8" ht="112.5" x14ac:dyDescent="0.2">
      <c r="A748" s="5" t="s">
        <v>789</v>
      </c>
      <c r="B748" s="8" t="s">
        <v>269</v>
      </c>
      <c r="C748" s="8" t="s">
        <v>104</v>
      </c>
      <c r="D748" s="8" t="s">
        <v>194</v>
      </c>
      <c r="E748" s="8" t="s">
        <v>790</v>
      </c>
      <c r="F748" s="251"/>
      <c r="G748" s="193">
        <v>8741</v>
      </c>
      <c r="H748" s="193">
        <v>9205</v>
      </c>
    </row>
    <row r="749" spans="1:8" x14ac:dyDescent="0.2">
      <c r="A749" s="1" t="s">
        <v>376</v>
      </c>
      <c r="B749" s="8" t="s">
        <v>269</v>
      </c>
      <c r="C749" s="8" t="s">
        <v>104</v>
      </c>
      <c r="D749" s="8" t="s">
        <v>194</v>
      </c>
      <c r="E749" s="8" t="s">
        <v>790</v>
      </c>
      <c r="F749" s="251" t="s">
        <v>96</v>
      </c>
      <c r="G749" s="193">
        <v>8741</v>
      </c>
      <c r="H749" s="193">
        <v>9205</v>
      </c>
    </row>
    <row r="750" spans="1:8" ht="22.5" x14ac:dyDescent="0.2">
      <c r="A750" s="1" t="s">
        <v>97</v>
      </c>
      <c r="B750" s="8" t="s">
        <v>269</v>
      </c>
      <c r="C750" s="8" t="s">
        <v>104</v>
      </c>
      <c r="D750" s="8" t="s">
        <v>194</v>
      </c>
      <c r="E750" s="8" t="s">
        <v>790</v>
      </c>
      <c r="F750" s="251" t="s">
        <v>98</v>
      </c>
      <c r="G750" s="193">
        <v>8741</v>
      </c>
      <c r="H750" s="193">
        <v>9205</v>
      </c>
    </row>
    <row r="751" spans="1:8" x14ac:dyDescent="0.2">
      <c r="A751" s="11" t="s">
        <v>393</v>
      </c>
      <c r="B751" s="8" t="s">
        <v>269</v>
      </c>
      <c r="C751" s="8" t="s">
        <v>104</v>
      </c>
      <c r="D751" s="8" t="s">
        <v>194</v>
      </c>
      <c r="E751" s="8" t="s">
        <v>790</v>
      </c>
      <c r="F751" s="251" t="s">
        <v>100</v>
      </c>
      <c r="G751" s="193">
        <v>8741</v>
      </c>
      <c r="H751" s="193">
        <v>9205</v>
      </c>
    </row>
    <row r="752" spans="1:8" ht="33.75" hidden="1" x14ac:dyDescent="0.2">
      <c r="A752" s="11" t="s">
        <v>702</v>
      </c>
      <c r="B752" s="8" t="s">
        <v>269</v>
      </c>
      <c r="C752" s="8" t="s">
        <v>104</v>
      </c>
      <c r="D752" s="8" t="s">
        <v>194</v>
      </c>
      <c r="E752" s="8" t="s">
        <v>701</v>
      </c>
      <c r="F752" s="251"/>
      <c r="G752" s="193">
        <v>0</v>
      </c>
      <c r="H752" s="193">
        <v>0</v>
      </c>
    </row>
    <row r="753" spans="1:8" hidden="1" x14ac:dyDescent="0.2">
      <c r="A753" s="1" t="s">
        <v>376</v>
      </c>
      <c r="B753" s="8" t="s">
        <v>269</v>
      </c>
      <c r="C753" s="8" t="s">
        <v>104</v>
      </c>
      <c r="D753" s="8" t="s">
        <v>194</v>
      </c>
      <c r="E753" s="8" t="s">
        <v>701</v>
      </c>
      <c r="F753" s="251" t="s">
        <v>96</v>
      </c>
      <c r="G753" s="193">
        <v>0</v>
      </c>
      <c r="H753" s="193">
        <v>0</v>
      </c>
    </row>
    <row r="754" spans="1:8" ht="22.5" hidden="1" x14ac:dyDescent="0.2">
      <c r="A754" s="1" t="s">
        <v>97</v>
      </c>
      <c r="B754" s="8" t="s">
        <v>269</v>
      </c>
      <c r="C754" s="8" t="s">
        <v>104</v>
      </c>
      <c r="D754" s="8" t="s">
        <v>194</v>
      </c>
      <c r="E754" s="8" t="s">
        <v>701</v>
      </c>
      <c r="F754" s="251" t="s">
        <v>98</v>
      </c>
      <c r="G754" s="193">
        <v>0</v>
      </c>
      <c r="H754" s="193">
        <v>0</v>
      </c>
    </row>
    <row r="755" spans="1:8" hidden="1" x14ac:dyDescent="0.2">
      <c r="A755" s="11" t="s">
        <v>393</v>
      </c>
      <c r="B755" s="8" t="s">
        <v>269</v>
      </c>
      <c r="C755" s="8" t="s">
        <v>104</v>
      </c>
      <c r="D755" s="8" t="s">
        <v>194</v>
      </c>
      <c r="E755" s="8" t="s">
        <v>701</v>
      </c>
      <c r="F755" s="251" t="s">
        <v>100</v>
      </c>
      <c r="G755" s="193"/>
      <c r="H755" s="193"/>
    </row>
    <row r="756" spans="1:8" x14ac:dyDescent="0.2">
      <c r="A756" s="33" t="s">
        <v>223</v>
      </c>
      <c r="B756" s="249" t="s">
        <v>269</v>
      </c>
      <c r="C756" s="250" t="s">
        <v>104</v>
      </c>
      <c r="D756" s="249" t="s">
        <v>224</v>
      </c>
      <c r="E756" s="249"/>
      <c r="F756" s="250" t="s">
        <v>124</v>
      </c>
      <c r="G756" s="192">
        <v>7177</v>
      </c>
      <c r="H756" s="192">
        <v>7177</v>
      </c>
    </row>
    <row r="757" spans="1:8" ht="21" x14ac:dyDescent="0.2">
      <c r="A757" s="37" t="s">
        <v>827</v>
      </c>
      <c r="B757" s="247" t="s">
        <v>269</v>
      </c>
      <c r="C757" s="247" t="s">
        <v>104</v>
      </c>
      <c r="D757" s="247" t="s">
        <v>224</v>
      </c>
      <c r="E757" s="247" t="s">
        <v>297</v>
      </c>
      <c r="F757" s="255" t="s">
        <v>124</v>
      </c>
      <c r="G757" s="194">
        <v>1500</v>
      </c>
      <c r="H757" s="194">
        <v>1500</v>
      </c>
    </row>
    <row r="758" spans="1:8" ht="22.5" x14ac:dyDescent="0.2">
      <c r="A758" s="5" t="s">
        <v>298</v>
      </c>
      <c r="B758" s="8" t="s">
        <v>269</v>
      </c>
      <c r="C758" s="8" t="s">
        <v>104</v>
      </c>
      <c r="D758" s="8" t="s">
        <v>224</v>
      </c>
      <c r="E758" s="8" t="s">
        <v>299</v>
      </c>
      <c r="F758" s="251"/>
      <c r="G758" s="193">
        <v>140</v>
      </c>
      <c r="H758" s="193">
        <v>140</v>
      </c>
    </row>
    <row r="759" spans="1:8" x14ac:dyDescent="0.2">
      <c r="A759" s="5" t="s">
        <v>444</v>
      </c>
      <c r="B759" s="8" t="s">
        <v>269</v>
      </c>
      <c r="C759" s="8" t="s">
        <v>104</v>
      </c>
      <c r="D759" s="8" t="s">
        <v>224</v>
      </c>
      <c r="E759" s="8" t="s">
        <v>411</v>
      </c>
      <c r="F759" s="251"/>
      <c r="G759" s="193">
        <v>140</v>
      </c>
      <c r="H759" s="193">
        <v>140</v>
      </c>
    </row>
    <row r="760" spans="1:8" x14ac:dyDescent="0.2">
      <c r="A760" s="1" t="s">
        <v>376</v>
      </c>
      <c r="B760" s="8" t="s">
        <v>269</v>
      </c>
      <c r="C760" s="8" t="s">
        <v>104</v>
      </c>
      <c r="D760" s="8" t="s">
        <v>224</v>
      </c>
      <c r="E760" s="8" t="s">
        <v>411</v>
      </c>
      <c r="F760" s="251" t="s">
        <v>96</v>
      </c>
      <c r="G760" s="193">
        <v>140</v>
      </c>
      <c r="H760" s="193">
        <v>140</v>
      </c>
    </row>
    <row r="761" spans="1:8" ht="22.5" x14ac:dyDescent="0.2">
      <c r="A761" s="1" t="s">
        <v>97</v>
      </c>
      <c r="B761" s="8" t="s">
        <v>269</v>
      </c>
      <c r="C761" s="8" t="s">
        <v>104</v>
      </c>
      <c r="D761" s="8" t="s">
        <v>224</v>
      </c>
      <c r="E761" s="8" t="s">
        <v>411</v>
      </c>
      <c r="F761" s="251" t="s">
        <v>98</v>
      </c>
      <c r="G761" s="193">
        <v>140</v>
      </c>
      <c r="H761" s="193">
        <v>140</v>
      </c>
    </row>
    <row r="762" spans="1:8" x14ac:dyDescent="0.2">
      <c r="A762" s="11" t="s">
        <v>393</v>
      </c>
      <c r="B762" s="8" t="s">
        <v>269</v>
      </c>
      <c r="C762" s="8" t="s">
        <v>104</v>
      </c>
      <c r="D762" s="8" t="s">
        <v>224</v>
      </c>
      <c r="E762" s="8" t="s">
        <v>411</v>
      </c>
      <c r="F762" s="251" t="s">
        <v>100</v>
      </c>
      <c r="G762" s="193">
        <v>140</v>
      </c>
      <c r="H762" s="193">
        <v>140</v>
      </c>
    </row>
    <row r="763" spans="1:8" ht="22.5" x14ac:dyDescent="0.2">
      <c r="A763" s="5" t="s">
        <v>300</v>
      </c>
      <c r="B763" s="8" t="s">
        <v>269</v>
      </c>
      <c r="C763" s="8" t="s">
        <v>104</v>
      </c>
      <c r="D763" s="8" t="s">
        <v>224</v>
      </c>
      <c r="E763" s="8" t="s">
        <v>301</v>
      </c>
      <c r="F763" s="251"/>
      <c r="G763" s="193">
        <v>1360</v>
      </c>
      <c r="H763" s="193">
        <v>1360</v>
      </c>
    </row>
    <row r="764" spans="1:8" s="181" customFormat="1" ht="22.5" x14ac:dyDescent="0.2">
      <c r="A764" s="5" t="s">
        <v>541</v>
      </c>
      <c r="B764" s="8" t="s">
        <v>269</v>
      </c>
      <c r="C764" s="8" t="s">
        <v>104</v>
      </c>
      <c r="D764" s="8" t="s">
        <v>224</v>
      </c>
      <c r="E764" s="8" t="s">
        <v>540</v>
      </c>
      <c r="F764" s="251"/>
      <c r="G764" s="193">
        <v>150</v>
      </c>
      <c r="H764" s="193">
        <v>150</v>
      </c>
    </row>
    <row r="765" spans="1:8" s="181" customFormat="1" x14ac:dyDescent="0.2">
      <c r="A765" s="1" t="s">
        <v>376</v>
      </c>
      <c r="B765" s="8" t="s">
        <v>269</v>
      </c>
      <c r="C765" s="8" t="s">
        <v>104</v>
      </c>
      <c r="D765" s="8" t="s">
        <v>224</v>
      </c>
      <c r="E765" s="8" t="s">
        <v>540</v>
      </c>
      <c r="F765" s="251" t="s">
        <v>96</v>
      </c>
      <c r="G765" s="193">
        <v>150</v>
      </c>
      <c r="H765" s="193">
        <v>150</v>
      </c>
    </row>
    <row r="766" spans="1:8" s="181" customFormat="1" ht="22.5" x14ac:dyDescent="0.2">
      <c r="A766" s="1" t="s">
        <v>97</v>
      </c>
      <c r="B766" s="8" t="s">
        <v>269</v>
      </c>
      <c r="C766" s="8" t="s">
        <v>104</v>
      </c>
      <c r="D766" s="8" t="s">
        <v>224</v>
      </c>
      <c r="E766" s="8" t="s">
        <v>540</v>
      </c>
      <c r="F766" s="251" t="s">
        <v>98</v>
      </c>
      <c r="G766" s="193">
        <v>150</v>
      </c>
      <c r="H766" s="193">
        <v>150</v>
      </c>
    </row>
    <row r="767" spans="1:8" s="181" customFormat="1" x14ac:dyDescent="0.2">
      <c r="A767" s="11" t="s">
        <v>393</v>
      </c>
      <c r="B767" s="8" t="s">
        <v>269</v>
      </c>
      <c r="C767" s="8" t="s">
        <v>104</v>
      </c>
      <c r="D767" s="8" t="s">
        <v>224</v>
      </c>
      <c r="E767" s="8" t="s">
        <v>540</v>
      </c>
      <c r="F767" s="251" t="s">
        <v>100</v>
      </c>
      <c r="G767" s="193">
        <v>150</v>
      </c>
      <c r="H767" s="193">
        <v>150</v>
      </c>
    </row>
    <row r="768" spans="1:8" s="181" customFormat="1" ht="33.75" x14ac:dyDescent="0.2">
      <c r="A768" s="5" t="s">
        <v>302</v>
      </c>
      <c r="B768" s="8" t="s">
        <v>269</v>
      </c>
      <c r="C768" s="8" t="s">
        <v>104</v>
      </c>
      <c r="D768" s="8" t="s">
        <v>224</v>
      </c>
      <c r="E768" s="8" t="s">
        <v>303</v>
      </c>
      <c r="F768" s="251"/>
      <c r="G768" s="193">
        <v>1100</v>
      </c>
      <c r="H768" s="193">
        <v>1100</v>
      </c>
    </row>
    <row r="769" spans="1:8" s="181" customFormat="1" hidden="1" x14ac:dyDescent="0.2">
      <c r="A769" s="1" t="s">
        <v>376</v>
      </c>
      <c r="B769" s="8" t="s">
        <v>269</v>
      </c>
      <c r="C769" s="8" t="s">
        <v>104</v>
      </c>
      <c r="D769" s="8" t="s">
        <v>224</v>
      </c>
      <c r="E769" s="8" t="s">
        <v>303</v>
      </c>
      <c r="F769" s="251" t="s">
        <v>96</v>
      </c>
      <c r="G769" s="193">
        <v>0</v>
      </c>
      <c r="H769" s="193">
        <v>0</v>
      </c>
    </row>
    <row r="770" spans="1:8" ht="22.5" hidden="1" x14ac:dyDescent="0.2">
      <c r="A770" s="1" t="s">
        <v>97</v>
      </c>
      <c r="B770" s="8" t="s">
        <v>269</v>
      </c>
      <c r="C770" s="8" t="s">
        <v>104</v>
      </c>
      <c r="D770" s="8" t="s">
        <v>224</v>
      </c>
      <c r="E770" s="8" t="s">
        <v>303</v>
      </c>
      <c r="F770" s="251" t="s">
        <v>98</v>
      </c>
      <c r="G770" s="193">
        <v>0</v>
      </c>
      <c r="H770" s="193">
        <v>0</v>
      </c>
    </row>
    <row r="771" spans="1:8" hidden="1" x14ac:dyDescent="0.2">
      <c r="A771" s="11" t="s">
        <v>393</v>
      </c>
      <c r="B771" s="8" t="s">
        <v>269</v>
      </c>
      <c r="C771" s="8" t="s">
        <v>104</v>
      </c>
      <c r="D771" s="8" t="s">
        <v>224</v>
      </c>
      <c r="E771" s="8" t="s">
        <v>303</v>
      </c>
      <c r="F771" s="251" t="s">
        <v>100</v>
      </c>
      <c r="G771" s="193"/>
      <c r="H771" s="193"/>
    </row>
    <row r="772" spans="1:8" s="181" customFormat="1" x14ac:dyDescent="0.2">
      <c r="A772" s="5" t="s">
        <v>406</v>
      </c>
      <c r="B772" s="8" t="s">
        <v>269</v>
      </c>
      <c r="C772" s="8" t="s">
        <v>104</v>
      </c>
      <c r="D772" s="8" t="s">
        <v>224</v>
      </c>
      <c r="E772" s="8" t="s">
        <v>303</v>
      </c>
      <c r="F772" s="251">
        <v>800</v>
      </c>
      <c r="G772" s="193">
        <v>1100</v>
      </c>
      <c r="H772" s="193">
        <v>1100</v>
      </c>
    </row>
    <row r="773" spans="1:8" s="181" customFormat="1" x14ac:dyDescent="0.2">
      <c r="A773" s="5" t="s">
        <v>407</v>
      </c>
      <c r="B773" s="8" t="s">
        <v>269</v>
      </c>
      <c r="C773" s="8" t="s">
        <v>104</v>
      </c>
      <c r="D773" s="8" t="s">
        <v>224</v>
      </c>
      <c r="E773" s="8" t="s">
        <v>303</v>
      </c>
      <c r="F773" s="251">
        <v>810</v>
      </c>
      <c r="G773" s="193">
        <v>1100</v>
      </c>
      <c r="H773" s="193">
        <v>1100</v>
      </c>
    </row>
    <row r="774" spans="1:8" s="181" customFormat="1" ht="78.75" x14ac:dyDescent="0.2">
      <c r="A774" s="30" t="s">
        <v>454</v>
      </c>
      <c r="B774" s="8" t="s">
        <v>269</v>
      </c>
      <c r="C774" s="8" t="s">
        <v>104</v>
      </c>
      <c r="D774" s="8" t="s">
        <v>224</v>
      </c>
      <c r="E774" s="8" t="s">
        <v>303</v>
      </c>
      <c r="F774" s="251">
        <v>813</v>
      </c>
      <c r="G774" s="193">
        <v>1100</v>
      </c>
      <c r="H774" s="193">
        <v>1100</v>
      </c>
    </row>
    <row r="775" spans="1:8" s="181" customFormat="1" ht="22.5" x14ac:dyDescent="0.2">
      <c r="A775" s="5" t="s">
        <v>442</v>
      </c>
      <c r="B775" s="8" t="s">
        <v>269</v>
      </c>
      <c r="C775" s="8" t="s">
        <v>104</v>
      </c>
      <c r="D775" s="8" t="s">
        <v>224</v>
      </c>
      <c r="E775" s="8" t="s">
        <v>412</v>
      </c>
      <c r="F775" s="251"/>
      <c r="G775" s="193">
        <v>10</v>
      </c>
      <c r="H775" s="193">
        <v>10</v>
      </c>
    </row>
    <row r="776" spans="1:8" s="181" customFormat="1" x14ac:dyDescent="0.2">
      <c r="A776" s="1" t="s">
        <v>376</v>
      </c>
      <c r="B776" s="8" t="s">
        <v>269</v>
      </c>
      <c r="C776" s="8" t="s">
        <v>104</v>
      </c>
      <c r="D776" s="8" t="s">
        <v>224</v>
      </c>
      <c r="E776" s="8" t="s">
        <v>412</v>
      </c>
      <c r="F776" s="251" t="s">
        <v>96</v>
      </c>
      <c r="G776" s="193">
        <v>10</v>
      </c>
      <c r="H776" s="193">
        <v>10</v>
      </c>
    </row>
    <row r="777" spans="1:8" ht="22.5" x14ac:dyDescent="0.2">
      <c r="A777" s="1" t="s">
        <v>97</v>
      </c>
      <c r="B777" s="8" t="s">
        <v>269</v>
      </c>
      <c r="C777" s="8" t="s">
        <v>104</v>
      </c>
      <c r="D777" s="8" t="s">
        <v>224</v>
      </c>
      <c r="E777" s="8" t="s">
        <v>412</v>
      </c>
      <c r="F777" s="251" t="s">
        <v>98</v>
      </c>
      <c r="G777" s="193">
        <v>10</v>
      </c>
      <c r="H777" s="193">
        <v>10</v>
      </c>
    </row>
    <row r="778" spans="1:8" x14ac:dyDescent="0.2">
      <c r="A778" s="11" t="s">
        <v>393</v>
      </c>
      <c r="B778" s="8" t="s">
        <v>269</v>
      </c>
      <c r="C778" s="8" t="s">
        <v>104</v>
      </c>
      <c r="D778" s="8" t="s">
        <v>224</v>
      </c>
      <c r="E778" s="8" t="s">
        <v>412</v>
      </c>
      <c r="F778" s="251" t="s">
        <v>100</v>
      </c>
      <c r="G778" s="193">
        <v>10</v>
      </c>
      <c r="H778" s="193">
        <v>10</v>
      </c>
    </row>
    <row r="779" spans="1:8" ht="22.5" x14ac:dyDescent="0.2">
      <c r="A779" s="5" t="s">
        <v>443</v>
      </c>
      <c r="B779" s="8" t="s">
        <v>269</v>
      </c>
      <c r="C779" s="8" t="s">
        <v>104</v>
      </c>
      <c r="D779" s="8" t="s">
        <v>224</v>
      </c>
      <c r="E779" s="8" t="s">
        <v>413</v>
      </c>
      <c r="F779" s="251"/>
      <c r="G779" s="193">
        <v>100</v>
      </c>
      <c r="H779" s="193">
        <v>100</v>
      </c>
    </row>
    <row r="780" spans="1:8" x14ac:dyDescent="0.2">
      <c r="A780" s="1" t="s">
        <v>376</v>
      </c>
      <c r="B780" s="8" t="s">
        <v>269</v>
      </c>
      <c r="C780" s="8" t="s">
        <v>104</v>
      </c>
      <c r="D780" s="8" t="s">
        <v>224</v>
      </c>
      <c r="E780" s="8" t="s">
        <v>413</v>
      </c>
      <c r="F780" s="251" t="s">
        <v>96</v>
      </c>
      <c r="G780" s="193">
        <v>100</v>
      </c>
      <c r="H780" s="193">
        <v>100</v>
      </c>
    </row>
    <row r="781" spans="1:8" ht="22.5" x14ac:dyDescent="0.2">
      <c r="A781" s="1" t="s">
        <v>97</v>
      </c>
      <c r="B781" s="8" t="s">
        <v>269</v>
      </c>
      <c r="C781" s="8" t="s">
        <v>104</v>
      </c>
      <c r="D781" s="8" t="s">
        <v>224</v>
      </c>
      <c r="E781" s="8" t="s">
        <v>413</v>
      </c>
      <c r="F781" s="251" t="s">
        <v>98</v>
      </c>
      <c r="G781" s="193">
        <v>100</v>
      </c>
      <c r="H781" s="193">
        <v>100</v>
      </c>
    </row>
    <row r="782" spans="1:8" x14ac:dyDescent="0.2">
      <c r="A782" s="11" t="s">
        <v>393</v>
      </c>
      <c r="B782" s="8" t="s">
        <v>269</v>
      </c>
      <c r="C782" s="8" t="s">
        <v>104</v>
      </c>
      <c r="D782" s="8" t="s">
        <v>224</v>
      </c>
      <c r="E782" s="8" t="s">
        <v>413</v>
      </c>
      <c r="F782" s="251" t="s">
        <v>100</v>
      </c>
      <c r="G782" s="193">
        <v>100</v>
      </c>
      <c r="H782" s="193">
        <v>100</v>
      </c>
    </row>
    <row r="783" spans="1:8" ht="21" x14ac:dyDescent="0.2">
      <c r="A783" s="38" t="s">
        <v>825</v>
      </c>
      <c r="B783" s="247" t="s">
        <v>269</v>
      </c>
      <c r="C783" s="247" t="s">
        <v>104</v>
      </c>
      <c r="D783" s="247" t="s">
        <v>224</v>
      </c>
      <c r="E783" s="247" t="s">
        <v>304</v>
      </c>
      <c r="F783" s="255"/>
      <c r="G783" s="194">
        <v>4102</v>
      </c>
      <c r="H783" s="194">
        <v>4102</v>
      </c>
    </row>
    <row r="784" spans="1:8" x14ac:dyDescent="0.2">
      <c r="A784" s="5" t="s">
        <v>542</v>
      </c>
      <c r="B784" s="8" t="s">
        <v>269</v>
      </c>
      <c r="C784" s="8" t="s">
        <v>104</v>
      </c>
      <c r="D784" s="8" t="s">
        <v>224</v>
      </c>
      <c r="E784" s="8" t="s">
        <v>543</v>
      </c>
      <c r="F784" s="251"/>
      <c r="G784" s="193">
        <v>4102</v>
      </c>
      <c r="H784" s="193">
        <v>4102</v>
      </c>
    </row>
    <row r="785" spans="1:8" s="185" customFormat="1" ht="22.5" x14ac:dyDescent="0.2">
      <c r="A785" s="5" t="s">
        <v>791</v>
      </c>
      <c r="B785" s="8" t="s">
        <v>269</v>
      </c>
      <c r="C785" s="8" t="s">
        <v>104</v>
      </c>
      <c r="D785" s="8" t="s">
        <v>224</v>
      </c>
      <c r="E785" s="8" t="s">
        <v>792</v>
      </c>
      <c r="F785" s="251"/>
      <c r="G785" s="193">
        <v>592</v>
      </c>
      <c r="H785" s="193">
        <v>592</v>
      </c>
    </row>
    <row r="786" spans="1:8" s="183" customFormat="1" x14ac:dyDescent="0.2">
      <c r="A786" s="1" t="s">
        <v>376</v>
      </c>
      <c r="B786" s="8" t="s">
        <v>269</v>
      </c>
      <c r="C786" s="8" t="s">
        <v>104</v>
      </c>
      <c r="D786" s="8" t="s">
        <v>224</v>
      </c>
      <c r="E786" s="8" t="s">
        <v>792</v>
      </c>
      <c r="F786" s="251" t="s">
        <v>96</v>
      </c>
      <c r="G786" s="193">
        <v>592</v>
      </c>
      <c r="H786" s="193">
        <v>592</v>
      </c>
    </row>
    <row r="787" spans="1:8" s="183" customFormat="1" ht="22.5" x14ac:dyDescent="0.2">
      <c r="A787" s="1" t="s">
        <v>97</v>
      </c>
      <c r="B787" s="8" t="s">
        <v>269</v>
      </c>
      <c r="C787" s="8" t="s">
        <v>104</v>
      </c>
      <c r="D787" s="8" t="s">
        <v>224</v>
      </c>
      <c r="E787" s="8" t="s">
        <v>792</v>
      </c>
      <c r="F787" s="251" t="s">
        <v>98</v>
      </c>
      <c r="G787" s="193">
        <v>592</v>
      </c>
      <c r="H787" s="193">
        <v>592</v>
      </c>
    </row>
    <row r="788" spans="1:8" s="183" customFormat="1" ht="22.5" x14ac:dyDescent="0.2">
      <c r="A788" s="1" t="s">
        <v>111</v>
      </c>
      <c r="B788" s="8" t="s">
        <v>269</v>
      </c>
      <c r="C788" s="8" t="s">
        <v>104</v>
      </c>
      <c r="D788" s="8" t="s">
        <v>224</v>
      </c>
      <c r="E788" s="8" t="s">
        <v>792</v>
      </c>
      <c r="F788" s="251">
        <v>242</v>
      </c>
      <c r="G788" s="193">
        <v>48</v>
      </c>
      <c r="H788" s="193">
        <v>48</v>
      </c>
    </row>
    <row r="789" spans="1:8" x14ac:dyDescent="0.2">
      <c r="A789" s="11" t="s">
        <v>393</v>
      </c>
      <c r="B789" s="8" t="s">
        <v>269</v>
      </c>
      <c r="C789" s="8" t="s">
        <v>104</v>
      </c>
      <c r="D789" s="8" t="s">
        <v>224</v>
      </c>
      <c r="E789" s="8" t="s">
        <v>792</v>
      </c>
      <c r="F789" s="251" t="s">
        <v>100</v>
      </c>
      <c r="G789" s="193">
        <v>544</v>
      </c>
      <c r="H789" s="193">
        <v>544</v>
      </c>
    </row>
    <row r="790" spans="1:8" hidden="1" x14ac:dyDescent="0.2">
      <c r="A790" s="5" t="s">
        <v>668</v>
      </c>
      <c r="B790" s="8" t="s">
        <v>269</v>
      </c>
      <c r="C790" s="8" t="s">
        <v>104</v>
      </c>
      <c r="D790" s="8" t="s">
        <v>224</v>
      </c>
      <c r="E790" s="8" t="s">
        <v>667</v>
      </c>
      <c r="F790" s="251"/>
      <c r="G790" s="193">
        <v>0</v>
      </c>
      <c r="H790" s="193">
        <v>0</v>
      </c>
    </row>
    <row r="791" spans="1:8" hidden="1" x14ac:dyDescent="0.2">
      <c r="A791" s="1" t="s">
        <v>376</v>
      </c>
      <c r="B791" s="8" t="s">
        <v>269</v>
      </c>
      <c r="C791" s="8" t="s">
        <v>104</v>
      </c>
      <c r="D791" s="8" t="s">
        <v>224</v>
      </c>
      <c r="E791" s="8" t="s">
        <v>667</v>
      </c>
      <c r="F791" s="251" t="s">
        <v>96</v>
      </c>
      <c r="G791" s="193">
        <v>0</v>
      </c>
      <c r="H791" s="193">
        <v>0</v>
      </c>
    </row>
    <row r="792" spans="1:8" ht="22.5" hidden="1" x14ac:dyDescent="0.2">
      <c r="A792" s="1" t="s">
        <v>97</v>
      </c>
      <c r="B792" s="8" t="s">
        <v>269</v>
      </c>
      <c r="C792" s="8" t="s">
        <v>104</v>
      </c>
      <c r="D792" s="8" t="s">
        <v>224</v>
      </c>
      <c r="E792" s="8" t="s">
        <v>667</v>
      </c>
      <c r="F792" s="251" t="s">
        <v>98</v>
      </c>
      <c r="G792" s="193">
        <v>0</v>
      </c>
      <c r="H792" s="193">
        <v>0</v>
      </c>
    </row>
    <row r="793" spans="1:8" ht="22.5" hidden="1" x14ac:dyDescent="0.2">
      <c r="A793" s="1" t="s">
        <v>111</v>
      </c>
      <c r="B793" s="8" t="s">
        <v>269</v>
      </c>
      <c r="C793" s="8" t="s">
        <v>104</v>
      </c>
      <c r="D793" s="8" t="s">
        <v>224</v>
      </c>
      <c r="E793" s="8" t="s">
        <v>667</v>
      </c>
      <c r="F793" s="251">
        <v>242</v>
      </c>
      <c r="G793" s="193"/>
      <c r="H793" s="193"/>
    </row>
    <row r="794" spans="1:8" hidden="1" x14ac:dyDescent="0.2">
      <c r="A794" s="11" t="s">
        <v>393</v>
      </c>
      <c r="B794" s="8" t="s">
        <v>269</v>
      </c>
      <c r="C794" s="8" t="s">
        <v>104</v>
      </c>
      <c r="D794" s="8" t="s">
        <v>224</v>
      </c>
      <c r="E794" s="8" t="s">
        <v>667</v>
      </c>
      <c r="F794" s="251" t="s">
        <v>100</v>
      </c>
      <c r="G794" s="193"/>
      <c r="H794" s="193"/>
    </row>
    <row r="795" spans="1:8" ht="22.5" x14ac:dyDescent="0.2">
      <c r="A795" s="5" t="s">
        <v>545</v>
      </c>
      <c r="B795" s="8" t="s">
        <v>269</v>
      </c>
      <c r="C795" s="8" t="s">
        <v>104</v>
      </c>
      <c r="D795" s="8" t="s">
        <v>224</v>
      </c>
      <c r="E795" s="8" t="s">
        <v>544</v>
      </c>
      <c r="F795" s="251"/>
      <c r="G795" s="193">
        <v>3510</v>
      </c>
      <c r="H795" s="193">
        <v>3510</v>
      </c>
    </row>
    <row r="796" spans="1:8" x14ac:dyDescent="0.2">
      <c r="A796" s="1" t="s">
        <v>376</v>
      </c>
      <c r="B796" s="8" t="s">
        <v>269</v>
      </c>
      <c r="C796" s="8" t="s">
        <v>104</v>
      </c>
      <c r="D796" s="8" t="s">
        <v>224</v>
      </c>
      <c r="E796" s="8" t="s">
        <v>544</v>
      </c>
      <c r="F796" s="251" t="s">
        <v>96</v>
      </c>
      <c r="G796" s="193">
        <v>3510</v>
      </c>
      <c r="H796" s="193">
        <v>3510</v>
      </c>
    </row>
    <row r="797" spans="1:8" ht="22.5" x14ac:dyDescent="0.2">
      <c r="A797" s="1" t="s">
        <v>97</v>
      </c>
      <c r="B797" s="8" t="s">
        <v>269</v>
      </c>
      <c r="C797" s="8" t="s">
        <v>104</v>
      </c>
      <c r="D797" s="8" t="s">
        <v>224</v>
      </c>
      <c r="E797" s="8" t="s">
        <v>544</v>
      </c>
      <c r="F797" s="251" t="s">
        <v>98</v>
      </c>
      <c r="G797" s="193">
        <v>3510</v>
      </c>
      <c r="H797" s="193">
        <v>3510</v>
      </c>
    </row>
    <row r="798" spans="1:8" x14ac:dyDescent="0.2">
      <c r="A798" s="1"/>
      <c r="B798" s="8" t="s">
        <v>269</v>
      </c>
      <c r="C798" s="8" t="s">
        <v>104</v>
      </c>
      <c r="D798" s="8" t="s">
        <v>224</v>
      </c>
      <c r="E798" s="8" t="s">
        <v>544</v>
      </c>
      <c r="F798" s="251">
        <v>243</v>
      </c>
      <c r="G798" s="193"/>
      <c r="H798" s="193"/>
    </row>
    <row r="799" spans="1:8" x14ac:dyDescent="0.2">
      <c r="A799" s="11" t="s">
        <v>393</v>
      </c>
      <c r="B799" s="8" t="s">
        <v>269</v>
      </c>
      <c r="C799" s="8" t="s">
        <v>104</v>
      </c>
      <c r="D799" s="8" t="s">
        <v>224</v>
      </c>
      <c r="E799" s="8" t="s">
        <v>544</v>
      </c>
      <c r="F799" s="251" t="s">
        <v>100</v>
      </c>
      <c r="G799" s="193">
        <v>3510</v>
      </c>
      <c r="H799" s="193">
        <v>3510</v>
      </c>
    </row>
    <row r="800" spans="1:8" ht="21" x14ac:dyDescent="0.2">
      <c r="A800" s="78" t="s">
        <v>819</v>
      </c>
      <c r="B800" s="247" t="s">
        <v>269</v>
      </c>
      <c r="C800" s="247" t="s">
        <v>104</v>
      </c>
      <c r="D800" s="247" t="s">
        <v>224</v>
      </c>
      <c r="E800" s="247" t="s">
        <v>616</v>
      </c>
      <c r="F800" s="255"/>
      <c r="G800" s="194">
        <v>100</v>
      </c>
      <c r="H800" s="194">
        <v>100</v>
      </c>
    </row>
    <row r="801" spans="1:8" ht="48" x14ac:dyDescent="0.2">
      <c r="A801" s="79" t="s">
        <v>797</v>
      </c>
      <c r="B801" s="8" t="s">
        <v>269</v>
      </c>
      <c r="C801" s="8" t="s">
        <v>104</v>
      </c>
      <c r="D801" s="8" t="s">
        <v>224</v>
      </c>
      <c r="E801" s="8" t="s">
        <v>818</v>
      </c>
      <c r="F801" s="251"/>
      <c r="G801" s="193">
        <v>100</v>
      </c>
      <c r="H801" s="193">
        <v>100</v>
      </c>
    </row>
    <row r="802" spans="1:8" x14ac:dyDescent="0.2">
      <c r="A802" s="1" t="s">
        <v>376</v>
      </c>
      <c r="B802" s="8" t="s">
        <v>269</v>
      </c>
      <c r="C802" s="8" t="s">
        <v>104</v>
      </c>
      <c r="D802" s="8" t="s">
        <v>224</v>
      </c>
      <c r="E802" s="8" t="s">
        <v>818</v>
      </c>
      <c r="F802" s="251" t="s">
        <v>96</v>
      </c>
      <c r="G802" s="193">
        <v>100</v>
      </c>
      <c r="H802" s="193">
        <v>100</v>
      </c>
    </row>
    <row r="803" spans="1:8" ht="22.5" x14ac:dyDescent="0.2">
      <c r="A803" s="1" t="s">
        <v>97</v>
      </c>
      <c r="B803" s="8" t="s">
        <v>269</v>
      </c>
      <c r="C803" s="8" t="s">
        <v>104</v>
      </c>
      <c r="D803" s="8" t="s">
        <v>224</v>
      </c>
      <c r="E803" s="8" t="s">
        <v>818</v>
      </c>
      <c r="F803" s="251" t="s">
        <v>98</v>
      </c>
      <c r="G803" s="193">
        <v>100</v>
      </c>
      <c r="H803" s="193">
        <v>100</v>
      </c>
    </row>
    <row r="804" spans="1:8" x14ac:dyDescent="0.2">
      <c r="A804" s="11" t="s">
        <v>393</v>
      </c>
      <c r="B804" s="8" t="s">
        <v>269</v>
      </c>
      <c r="C804" s="8" t="s">
        <v>104</v>
      </c>
      <c r="D804" s="8" t="s">
        <v>224</v>
      </c>
      <c r="E804" s="8" t="s">
        <v>818</v>
      </c>
      <c r="F804" s="251" t="s">
        <v>100</v>
      </c>
      <c r="G804" s="193">
        <v>100</v>
      </c>
      <c r="H804" s="193">
        <v>100</v>
      </c>
    </row>
    <row r="805" spans="1:8" x14ac:dyDescent="0.2">
      <c r="A805" s="11" t="s">
        <v>798</v>
      </c>
      <c r="B805" s="8" t="s">
        <v>269</v>
      </c>
      <c r="C805" s="8" t="s">
        <v>104</v>
      </c>
      <c r="D805" s="8" t="s">
        <v>224</v>
      </c>
      <c r="E805" s="8" t="s">
        <v>669</v>
      </c>
      <c r="F805" s="251"/>
      <c r="G805" s="193">
        <v>1475</v>
      </c>
      <c r="H805" s="193">
        <v>1475</v>
      </c>
    </row>
    <row r="806" spans="1:8" ht="33.75" x14ac:dyDescent="0.2">
      <c r="A806" s="11" t="s">
        <v>87</v>
      </c>
      <c r="B806" s="8" t="s">
        <v>269</v>
      </c>
      <c r="C806" s="8" t="s">
        <v>104</v>
      </c>
      <c r="D806" s="8" t="s">
        <v>224</v>
      </c>
      <c r="E806" s="8" t="s">
        <v>669</v>
      </c>
      <c r="F806" s="251">
        <v>100</v>
      </c>
      <c r="G806" s="193">
        <v>1475</v>
      </c>
      <c r="H806" s="193">
        <v>1475</v>
      </c>
    </row>
    <row r="807" spans="1:8" x14ac:dyDescent="0.2">
      <c r="A807" s="11" t="s">
        <v>89</v>
      </c>
      <c r="B807" s="8" t="s">
        <v>269</v>
      </c>
      <c r="C807" s="8" t="s">
        <v>104</v>
      </c>
      <c r="D807" s="8" t="s">
        <v>224</v>
      </c>
      <c r="E807" s="8" t="s">
        <v>669</v>
      </c>
      <c r="F807" s="251">
        <v>110</v>
      </c>
      <c r="G807" s="193">
        <v>1475</v>
      </c>
      <c r="H807" s="193">
        <v>1475</v>
      </c>
    </row>
    <row r="808" spans="1:8" x14ac:dyDescent="0.2">
      <c r="A808" s="11" t="s">
        <v>90</v>
      </c>
      <c r="B808" s="8" t="s">
        <v>269</v>
      </c>
      <c r="C808" s="8" t="s">
        <v>104</v>
      </c>
      <c r="D808" s="8" t="s">
        <v>224</v>
      </c>
      <c r="E808" s="8" t="s">
        <v>669</v>
      </c>
      <c r="F808" s="251">
        <v>111</v>
      </c>
      <c r="G808" s="193">
        <v>1133</v>
      </c>
      <c r="H808" s="193">
        <v>1133</v>
      </c>
    </row>
    <row r="809" spans="1:8" ht="22.5" x14ac:dyDescent="0.2">
      <c r="A809" s="11" t="s">
        <v>91</v>
      </c>
      <c r="B809" s="8" t="s">
        <v>269</v>
      </c>
      <c r="C809" s="8" t="s">
        <v>104</v>
      </c>
      <c r="D809" s="8" t="s">
        <v>224</v>
      </c>
      <c r="E809" s="8" t="s">
        <v>669</v>
      </c>
      <c r="F809" s="251">
        <v>119</v>
      </c>
      <c r="G809" s="193">
        <v>342</v>
      </c>
      <c r="H809" s="193">
        <v>342</v>
      </c>
    </row>
    <row r="810" spans="1:8" x14ac:dyDescent="0.2">
      <c r="A810" s="37" t="s">
        <v>305</v>
      </c>
      <c r="B810" s="247" t="s">
        <v>269</v>
      </c>
      <c r="C810" s="247" t="s">
        <v>214</v>
      </c>
      <c r="D810" s="247"/>
      <c r="E810" s="247"/>
      <c r="F810" s="255"/>
      <c r="G810" s="194">
        <v>10580</v>
      </c>
      <c r="H810" s="194">
        <v>11986</v>
      </c>
    </row>
    <row r="811" spans="1:8" x14ac:dyDescent="0.2">
      <c r="A811" s="10" t="s">
        <v>793</v>
      </c>
      <c r="B811" s="249" t="s">
        <v>269</v>
      </c>
      <c r="C811" s="249" t="s">
        <v>214</v>
      </c>
      <c r="D811" s="249" t="s">
        <v>74</v>
      </c>
      <c r="E811" s="249"/>
      <c r="F811" s="250"/>
      <c r="G811" s="192">
        <v>300</v>
      </c>
      <c r="H811" s="192">
        <v>300</v>
      </c>
    </row>
    <row r="812" spans="1:8" ht="31.5" x14ac:dyDescent="0.2">
      <c r="A812" s="37" t="s">
        <v>527</v>
      </c>
      <c r="B812" s="247" t="s">
        <v>269</v>
      </c>
      <c r="C812" s="247" t="s">
        <v>214</v>
      </c>
      <c r="D812" s="247" t="s">
        <v>74</v>
      </c>
      <c r="E812" s="247" t="s">
        <v>304</v>
      </c>
      <c r="F812" s="255"/>
      <c r="G812" s="194">
        <v>300</v>
      </c>
      <c r="H812" s="194">
        <v>300</v>
      </c>
    </row>
    <row r="813" spans="1:8" x14ac:dyDescent="0.2">
      <c r="A813" s="5" t="s">
        <v>529</v>
      </c>
      <c r="B813" s="8" t="s">
        <v>269</v>
      </c>
      <c r="C813" s="8" t="s">
        <v>214</v>
      </c>
      <c r="D813" s="8" t="s">
        <v>74</v>
      </c>
      <c r="E813" s="8" t="s">
        <v>528</v>
      </c>
      <c r="F813" s="251"/>
      <c r="G813" s="193">
        <v>300</v>
      </c>
      <c r="H813" s="193">
        <v>300</v>
      </c>
    </row>
    <row r="814" spans="1:8" x14ac:dyDescent="0.2">
      <c r="A814" s="5" t="s">
        <v>531</v>
      </c>
      <c r="B814" s="8" t="s">
        <v>269</v>
      </c>
      <c r="C814" s="8" t="s">
        <v>214</v>
      </c>
      <c r="D814" s="8" t="s">
        <v>74</v>
      </c>
      <c r="E814" s="8" t="s">
        <v>530</v>
      </c>
      <c r="F814" s="251"/>
      <c r="G814" s="193">
        <v>300</v>
      </c>
      <c r="H814" s="193">
        <v>300</v>
      </c>
    </row>
    <row r="815" spans="1:8" x14ac:dyDescent="0.2">
      <c r="A815" s="5" t="s">
        <v>531</v>
      </c>
      <c r="B815" s="8" t="s">
        <v>269</v>
      </c>
      <c r="C815" s="8" t="s">
        <v>214</v>
      </c>
      <c r="D815" s="8" t="s">
        <v>74</v>
      </c>
      <c r="E815" s="8" t="s">
        <v>532</v>
      </c>
      <c r="F815" s="251"/>
      <c r="G815" s="193">
        <v>300</v>
      </c>
      <c r="H815" s="193">
        <v>300</v>
      </c>
    </row>
    <row r="816" spans="1:8" s="181" customFormat="1" x14ac:dyDescent="0.2">
      <c r="A816" s="1" t="s">
        <v>376</v>
      </c>
      <c r="B816" s="8" t="s">
        <v>269</v>
      </c>
      <c r="C816" s="8" t="s">
        <v>214</v>
      </c>
      <c r="D816" s="8" t="s">
        <v>74</v>
      </c>
      <c r="E816" s="8" t="s">
        <v>532</v>
      </c>
      <c r="F816" s="251" t="s">
        <v>96</v>
      </c>
      <c r="G816" s="193">
        <v>300</v>
      </c>
      <c r="H816" s="193">
        <v>300</v>
      </c>
    </row>
    <row r="817" spans="1:8" s="181" customFormat="1" ht="22.5" x14ac:dyDescent="0.2">
      <c r="A817" s="1" t="s">
        <v>97</v>
      </c>
      <c r="B817" s="8" t="s">
        <v>269</v>
      </c>
      <c r="C817" s="8" t="s">
        <v>214</v>
      </c>
      <c r="D817" s="8" t="s">
        <v>74</v>
      </c>
      <c r="E817" s="8" t="s">
        <v>532</v>
      </c>
      <c r="F817" s="251" t="s">
        <v>98</v>
      </c>
      <c r="G817" s="193">
        <v>300</v>
      </c>
      <c r="H817" s="193">
        <v>300</v>
      </c>
    </row>
    <row r="818" spans="1:8" s="181" customFormat="1" x14ac:dyDescent="0.2">
      <c r="A818" s="11" t="s">
        <v>393</v>
      </c>
      <c r="B818" s="8" t="s">
        <v>269</v>
      </c>
      <c r="C818" s="8" t="s">
        <v>214</v>
      </c>
      <c r="D818" s="8" t="s">
        <v>74</v>
      </c>
      <c r="E818" s="8" t="s">
        <v>532</v>
      </c>
      <c r="F818" s="251" t="s">
        <v>100</v>
      </c>
      <c r="G818" s="193">
        <v>300</v>
      </c>
      <c r="H818" s="193">
        <v>300</v>
      </c>
    </row>
    <row r="819" spans="1:8" s="181" customFormat="1" x14ac:dyDescent="0.2">
      <c r="A819" s="37" t="s">
        <v>977</v>
      </c>
      <c r="B819" s="247" t="s">
        <v>269</v>
      </c>
      <c r="C819" s="247" t="s">
        <v>214</v>
      </c>
      <c r="D819" s="247" t="s">
        <v>189</v>
      </c>
      <c r="E819" s="247"/>
      <c r="F819" s="255"/>
      <c r="G819" s="194">
        <v>0</v>
      </c>
      <c r="H819" s="194">
        <v>1050</v>
      </c>
    </row>
    <row r="820" spans="1:8" s="181" customFormat="1" ht="21" x14ac:dyDescent="0.2">
      <c r="A820" s="37" t="s">
        <v>900</v>
      </c>
      <c r="B820" s="247" t="s">
        <v>269</v>
      </c>
      <c r="C820" s="247" t="s">
        <v>214</v>
      </c>
      <c r="D820" s="247" t="s">
        <v>189</v>
      </c>
      <c r="E820" s="247" t="s">
        <v>561</v>
      </c>
      <c r="F820" s="255"/>
      <c r="G820" s="194">
        <v>0</v>
      </c>
      <c r="H820" s="194">
        <v>1050</v>
      </c>
    </row>
    <row r="821" spans="1:8" s="181" customFormat="1" ht="22.5" x14ac:dyDescent="0.2">
      <c r="A821" s="11" t="s">
        <v>967</v>
      </c>
      <c r="B821" s="8" t="s">
        <v>269</v>
      </c>
      <c r="C821" s="8" t="s">
        <v>214</v>
      </c>
      <c r="D821" s="8" t="s">
        <v>189</v>
      </c>
      <c r="E821" s="8" t="s">
        <v>965</v>
      </c>
      <c r="F821" s="251"/>
      <c r="G821" s="193">
        <v>0</v>
      </c>
      <c r="H821" s="193">
        <v>1050</v>
      </c>
    </row>
    <row r="822" spans="1:8" s="181" customFormat="1" x14ac:dyDescent="0.2">
      <c r="A822" s="11" t="s">
        <v>966</v>
      </c>
      <c r="B822" s="8" t="s">
        <v>269</v>
      </c>
      <c r="C822" s="8" t="s">
        <v>214</v>
      </c>
      <c r="D822" s="8" t="s">
        <v>189</v>
      </c>
      <c r="E822" s="8" t="s">
        <v>965</v>
      </c>
      <c r="F822" s="251"/>
      <c r="G822" s="193">
        <v>0</v>
      </c>
      <c r="H822" s="193">
        <v>1050</v>
      </c>
    </row>
    <row r="823" spans="1:8" s="181" customFormat="1" x14ac:dyDescent="0.2">
      <c r="A823" s="1" t="s">
        <v>376</v>
      </c>
      <c r="B823" s="8" t="s">
        <v>269</v>
      </c>
      <c r="C823" s="8" t="s">
        <v>214</v>
      </c>
      <c r="D823" s="8" t="s">
        <v>189</v>
      </c>
      <c r="E823" s="8" t="s">
        <v>965</v>
      </c>
      <c r="F823" s="251">
        <v>200</v>
      </c>
      <c r="G823" s="193">
        <v>0</v>
      </c>
      <c r="H823" s="193">
        <v>1050</v>
      </c>
    </row>
    <row r="824" spans="1:8" s="181" customFormat="1" ht="22.5" x14ac:dyDescent="0.2">
      <c r="A824" s="1" t="s">
        <v>97</v>
      </c>
      <c r="B824" s="8" t="s">
        <v>269</v>
      </c>
      <c r="C824" s="8" t="s">
        <v>214</v>
      </c>
      <c r="D824" s="8" t="s">
        <v>189</v>
      </c>
      <c r="E824" s="8" t="s">
        <v>965</v>
      </c>
      <c r="F824" s="251">
        <v>240</v>
      </c>
      <c r="G824" s="193">
        <v>0</v>
      </c>
      <c r="H824" s="193">
        <v>1050</v>
      </c>
    </row>
    <row r="825" spans="1:8" s="181" customFormat="1" x14ac:dyDescent="0.2">
      <c r="A825" s="11" t="s">
        <v>393</v>
      </c>
      <c r="B825" s="8" t="s">
        <v>269</v>
      </c>
      <c r="C825" s="8" t="s">
        <v>214</v>
      </c>
      <c r="D825" s="8" t="s">
        <v>189</v>
      </c>
      <c r="E825" s="8" t="s">
        <v>965</v>
      </c>
      <c r="F825" s="251">
        <v>244</v>
      </c>
      <c r="G825" s="193"/>
      <c r="H825" s="193">
        <v>1050</v>
      </c>
    </row>
    <row r="826" spans="1:8" s="181" customFormat="1" x14ac:dyDescent="0.2">
      <c r="A826" s="10" t="s">
        <v>306</v>
      </c>
      <c r="B826" s="249" t="s">
        <v>269</v>
      </c>
      <c r="C826" s="249" t="s">
        <v>214</v>
      </c>
      <c r="D826" s="249" t="s">
        <v>128</v>
      </c>
      <c r="E826" s="249"/>
      <c r="F826" s="250"/>
      <c r="G826" s="192">
        <v>10280</v>
      </c>
      <c r="H826" s="192">
        <v>10636</v>
      </c>
    </row>
    <row r="827" spans="1:8" s="181" customFormat="1" ht="31.5" x14ac:dyDescent="0.2">
      <c r="A827" s="37" t="s">
        <v>527</v>
      </c>
      <c r="B827" s="247" t="s">
        <v>269</v>
      </c>
      <c r="C827" s="247" t="s">
        <v>214</v>
      </c>
      <c r="D827" s="247" t="s">
        <v>128</v>
      </c>
      <c r="E827" s="247" t="s">
        <v>304</v>
      </c>
      <c r="F827" s="255"/>
      <c r="G827" s="194">
        <v>5499.2</v>
      </c>
      <c r="H827" s="194">
        <v>5855.2</v>
      </c>
    </row>
    <row r="828" spans="1:8" s="181" customFormat="1" x14ac:dyDescent="0.2">
      <c r="A828" s="5" t="s">
        <v>529</v>
      </c>
      <c r="B828" s="8" t="s">
        <v>269</v>
      </c>
      <c r="C828" s="8" t="s">
        <v>214</v>
      </c>
      <c r="D828" s="8" t="s">
        <v>128</v>
      </c>
      <c r="E828" s="8" t="s">
        <v>528</v>
      </c>
      <c r="F828" s="251"/>
      <c r="G828" s="193">
        <v>5499.2</v>
      </c>
      <c r="H828" s="193">
        <v>5855.2</v>
      </c>
    </row>
    <row r="829" spans="1:8" s="181" customFormat="1" x14ac:dyDescent="0.2">
      <c r="A829" s="5" t="s">
        <v>531</v>
      </c>
      <c r="B829" s="8" t="s">
        <v>269</v>
      </c>
      <c r="C829" s="8" t="s">
        <v>214</v>
      </c>
      <c r="D829" s="8" t="s">
        <v>128</v>
      </c>
      <c r="E829" s="8" t="s">
        <v>530</v>
      </c>
      <c r="F829" s="251"/>
      <c r="G829" s="193">
        <v>3396.2</v>
      </c>
      <c r="H829" s="193">
        <v>3752.2</v>
      </c>
    </row>
    <row r="830" spans="1:8" s="181" customFormat="1" x14ac:dyDescent="0.2">
      <c r="A830" s="5" t="s">
        <v>531</v>
      </c>
      <c r="B830" s="8" t="s">
        <v>269</v>
      </c>
      <c r="C830" s="8" t="s">
        <v>214</v>
      </c>
      <c r="D830" s="8" t="s">
        <v>128</v>
      </c>
      <c r="E830" s="8" t="s">
        <v>532</v>
      </c>
      <c r="F830" s="251"/>
      <c r="G830" s="193">
        <v>3396.2</v>
      </c>
      <c r="H830" s="193">
        <v>3752.2</v>
      </c>
    </row>
    <row r="831" spans="1:8" s="181" customFormat="1" x14ac:dyDescent="0.2">
      <c r="A831" s="1" t="s">
        <v>376</v>
      </c>
      <c r="B831" s="8" t="s">
        <v>269</v>
      </c>
      <c r="C831" s="8" t="s">
        <v>214</v>
      </c>
      <c r="D831" s="8" t="s">
        <v>128</v>
      </c>
      <c r="E831" s="8" t="s">
        <v>532</v>
      </c>
      <c r="F831" s="251" t="s">
        <v>96</v>
      </c>
      <c r="G831" s="193">
        <v>3396.2</v>
      </c>
      <c r="H831" s="193">
        <v>3752.2</v>
      </c>
    </row>
    <row r="832" spans="1:8" s="181" customFormat="1" ht="22.5" x14ac:dyDescent="0.2">
      <c r="A832" s="1" t="s">
        <v>97</v>
      </c>
      <c r="B832" s="8" t="s">
        <v>269</v>
      </c>
      <c r="C832" s="8" t="s">
        <v>214</v>
      </c>
      <c r="D832" s="8" t="s">
        <v>128</v>
      </c>
      <c r="E832" s="8" t="s">
        <v>532</v>
      </c>
      <c r="F832" s="251" t="s">
        <v>98</v>
      </c>
      <c r="G832" s="193">
        <v>3396.2</v>
      </c>
      <c r="H832" s="193">
        <v>3752.2</v>
      </c>
    </row>
    <row r="833" spans="1:8" s="181" customFormat="1" x14ac:dyDescent="0.2">
      <c r="A833" s="11" t="s">
        <v>393</v>
      </c>
      <c r="B833" s="8" t="s">
        <v>269</v>
      </c>
      <c r="C833" s="8" t="s">
        <v>214</v>
      </c>
      <c r="D833" s="8" t="s">
        <v>128</v>
      </c>
      <c r="E833" s="8" t="s">
        <v>532</v>
      </c>
      <c r="F833" s="251" t="s">
        <v>100</v>
      </c>
      <c r="G833" s="300">
        <v>3056.2</v>
      </c>
      <c r="H833" s="300">
        <v>3412.2</v>
      </c>
    </row>
    <row r="834" spans="1:8" s="181" customFormat="1" x14ac:dyDescent="0.2">
      <c r="A834" s="11" t="s">
        <v>549</v>
      </c>
      <c r="B834" s="8" t="s">
        <v>269</v>
      </c>
      <c r="C834" s="8" t="s">
        <v>214</v>
      </c>
      <c r="D834" s="8" t="s">
        <v>128</v>
      </c>
      <c r="E834" s="8" t="s">
        <v>532</v>
      </c>
      <c r="F834" s="251">
        <v>247</v>
      </c>
      <c r="G834" s="193">
        <v>340</v>
      </c>
      <c r="H834" s="193">
        <v>340</v>
      </c>
    </row>
    <row r="835" spans="1:8" s="181" customFormat="1" ht="22.5" x14ac:dyDescent="0.2">
      <c r="A835" s="273" t="s">
        <v>952</v>
      </c>
      <c r="B835" s="8" t="s">
        <v>269</v>
      </c>
      <c r="C835" s="8" t="s">
        <v>214</v>
      </c>
      <c r="D835" s="8" t="s">
        <v>128</v>
      </c>
      <c r="E835" s="8" t="s">
        <v>953</v>
      </c>
      <c r="F835" s="251"/>
      <c r="G835" s="193">
        <v>2103</v>
      </c>
      <c r="H835" s="193">
        <v>2103</v>
      </c>
    </row>
    <row r="836" spans="1:8" s="181" customFormat="1" x14ac:dyDescent="0.2">
      <c r="A836" s="1" t="s">
        <v>376</v>
      </c>
      <c r="B836" s="8" t="s">
        <v>269</v>
      </c>
      <c r="C836" s="8" t="s">
        <v>214</v>
      </c>
      <c r="D836" s="8" t="s">
        <v>128</v>
      </c>
      <c r="E836" s="8" t="s">
        <v>953</v>
      </c>
      <c r="F836" s="251">
        <v>200</v>
      </c>
      <c r="G836" s="193">
        <v>2103</v>
      </c>
      <c r="H836" s="193">
        <v>2103</v>
      </c>
    </row>
    <row r="837" spans="1:8" s="181" customFormat="1" ht="22.5" x14ac:dyDescent="0.2">
      <c r="A837" s="1" t="s">
        <v>97</v>
      </c>
      <c r="B837" s="8" t="s">
        <v>269</v>
      </c>
      <c r="C837" s="8" t="s">
        <v>214</v>
      </c>
      <c r="D837" s="8" t="s">
        <v>128</v>
      </c>
      <c r="E837" s="8" t="s">
        <v>953</v>
      </c>
      <c r="F837" s="251">
        <v>240</v>
      </c>
      <c r="G837" s="193">
        <v>2103</v>
      </c>
      <c r="H837" s="193">
        <v>2103</v>
      </c>
    </row>
    <row r="838" spans="1:8" s="181" customFormat="1" x14ac:dyDescent="0.2">
      <c r="A838" s="11" t="s">
        <v>393</v>
      </c>
      <c r="B838" s="8" t="s">
        <v>269</v>
      </c>
      <c r="C838" s="8" t="s">
        <v>214</v>
      </c>
      <c r="D838" s="8" t="s">
        <v>128</v>
      </c>
      <c r="E838" s="8" t="s">
        <v>953</v>
      </c>
      <c r="F838" s="251">
        <v>244</v>
      </c>
      <c r="G838" s="193">
        <v>2103</v>
      </c>
      <c r="H838" s="193">
        <v>2103</v>
      </c>
    </row>
    <row r="839" spans="1:8" s="181" customFormat="1" ht="21" x14ac:dyDescent="0.2">
      <c r="A839" s="37" t="s">
        <v>900</v>
      </c>
      <c r="B839" s="247" t="s">
        <v>269</v>
      </c>
      <c r="C839" s="247" t="s">
        <v>214</v>
      </c>
      <c r="D839" s="247" t="s">
        <v>128</v>
      </c>
      <c r="E839" s="247" t="s">
        <v>561</v>
      </c>
      <c r="F839" s="255"/>
      <c r="G839" s="194">
        <v>4780.8</v>
      </c>
      <c r="H839" s="194">
        <v>4780.8</v>
      </c>
    </row>
    <row r="840" spans="1:8" s="181" customFormat="1" ht="22.5" x14ac:dyDescent="0.2">
      <c r="A840" s="1" t="s">
        <v>481</v>
      </c>
      <c r="B840" s="8" t="s">
        <v>269</v>
      </c>
      <c r="C840" s="8" t="s">
        <v>214</v>
      </c>
      <c r="D840" s="8" t="s">
        <v>128</v>
      </c>
      <c r="E840" s="8" t="s">
        <v>954</v>
      </c>
      <c r="F840" s="251"/>
      <c r="G840" s="193">
        <v>4780.8</v>
      </c>
      <c r="H840" s="193">
        <v>4780.8</v>
      </c>
    </row>
    <row r="841" spans="1:8" s="181" customFormat="1" x14ac:dyDescent="0.2">
      <c r="A841" s="1" t="s">
        <v>376</v>
      </c>
      <c r="B841" s="8" t="s">
        <v>269</v>
      </c>
      <c r="C841" s="8" t="s">
        <v>214</v>
      </c>
      <c r="D841" s="8" t="s">
        <v>128</v>
      </c>
      <c r="E841" s="8" t="s">
        <v>954</v>
      </c>
      <c r="F841" s="251" t="s">
        <v>96</v>
      </c>
      <c r="G841" s="193">
        <v>4780.8</v>
      </c>
      <c r="H841" s="193">
        <v>4780.8</v>
      </c>
    </row>
    <row r="842" spans="1:8" s="181" customFormat="1" ht="22.5" x14ac:dyDescent="0.2">
      <c r="A842" s="1" t="s">
        <v>97</v>
      </c>
      <c r="B842" s="8" t="s">
        <v>269</v>
      </c>
      <c r="C842" s="8" t="s">
        <v>214</v>
      </c>
      <c r="D842" s="8" t="s">
        <v>128</v>
      </c>
      <c r="E842" s="8" t="s">
        <v>954</v>
      </c>
      <c r="F842" s="251" t="s">
        <v>98</v>
      </c>
      <c r="G842" s="193">
        <v>4780.8</v>
      </c>
      <c r="H842" s="193">
        <v>4780.8</v>
      </c>
    </row>
    <row r="843" spans="1:8" s="181" customFormat="1" x14ac:dyDescent="0.2">
      <c r="A843" s="11" t="s">
        <v>393</v>
      </c>
      <c r="B843" s="8" t="s">
        <v>269</v>
      </c>
      <c r="C843" s="8" t="s">
        <v>214</v>
      </c>
      <c r="D843" s="8" t="s">
        <v>128</v>
      </c>
      <c r="E843" s="8" t="s">
        <v>954</v>
      </c>
      <c r="F843" s="251" t="s">
        <v>100</v>
      </c>
      <c r="G843" s="193">
        <v>4780.8</v>
      </c>
      <c r="H843" s="193">
        <v>4780.8</v>
      </c>
    </row>
    <row r="844" spans="1:8" s="303" customFormat="1" x14ac:dyDescent="0.2">
      <c r="A844" s="38" t="s">
        <v>964</v>
      </c>
      <c r="B844" s="247" t="s">
        <v>269</v>
      </c>
      <c r="C844" s="247" t="s">
        <v>158</v>
      </c>
      <c r="D844" s="247"/>
      <c r="E844" s="247"/>
      <c r="F844" s="255"/>
      <c r="G844" s="194">
        <v>2480</v>
      </c>
      <c r="H844" s="194">
        <v>2480</v>
      </c>
    </row>
    <row r="845" spans="1:8" s="181" customFormat="1" x14ac:dyDescent="0.2">
      <c r="A845" s="38" t="s">
        <v>955</v>
      </c>
      <c r="B845" s="247" t="s">
        <v>269</v>
      </c>
      <c r="C845" s="247" t="s">
        <v>158</v>
      </c>
      <c r="D845" s="247" t="s">
        <v>128</v>
      </c>
      <c r="E845" s="247"/>
      <c r="F845" s="255"/>
      <c r="G845" s="194">
        <v>2480</v>
      </c>
      <c r="H845" s="194">
        <v>2480</v>
      </c>
    </row>
    <row r="846" spans="1:8" s="181" customFormat="1" ht="21" x14ac:dyDescent="0.2">
      <c r="A846" s="38" t="s">
        <v>979</v>
      </c>
      <c r="B846" s="247" t="s">
        <v>269</v>
      </c>
      <c r="C846" s="247" t="s">
        <v>158</v>
      </c>
      <c r="D846" s="247" t="s">
        <v>128</v>
      </c>
      <c r="E846" s="247" t="s">
        <v>561</v>
      </c>
      <c r="F846" s="255"/>
      <c r="G846" s="194">
        <v>2480</v>
      </c>
      <c r="H846" s="194">
        <v>2480</v>
      </c>
    </row>
    <row r="847" spans="1:8" s="181" customFormat="1" ht="22.5" x14ac:dyDescent="0.2">
      <c r="A847" s="11" t="s">
        <v>956</v>
      </c>
      <c r="B847" s="8" t="s">
        <v>269</v>
      </c>
      <c r="C847" s="8" t="s">
        <v>158</v>
      </c>
      <c r="D847" s="8" t="s">
        <v>128</v>
      </c>
      <c r="E847" s="8" t="s">
        <v>980</v>
      </c>
      <c r="F847" s="251"/>
      <c r="G847" s="193">
        <v>2480</v>
      </c>
      <c r="H847" s="193">
        <v>2480</v>
      </c>
    </row>
    <row r="848" spans="1:8" s="181" customFormat="1" x14ac:dyDescent="0.2">
      <c r="A848" s="1" t="s">
        <v>376</v>
      </c>
      <c r="B848" s="8" t="s">
        <v>269</v>
      </c>
      <c r="C848" s="8" t="s">
        <v>158</v>
      </c>
      <c r="D848" s="8" t="s">
        <v>128</v>
      </c>
      <c r="E848" s="8" t="s">
        <v>980</v>
      </c>
      <c r="F848" s="251">
        <v>200</v>
      </c>
      <c r="G848" s="193">
        <v>2480</v>
      </c>
      <c r="H848" s="193">
        <v>2480</v>
      </c>
    </row>
    <row r="849" spans="1:8" s="181" customFormat="1" ht="22.5" x14ac:dyDescent="0.2">
      <c r="A849" s="1" t="s">
        <v>97</v>
      </c>
      <c r="B849" s="8" t="s">
        <v>269</v>
      </c>
      <c r="C849" s="8" t="s">
        <v>158</v>
      </c>
      <c r="D849" s="8" t="s">
        <v>128</v>
      </c>
      <c r="E849" s="8" t="s">
        <v>980</v>
      </c>
      <c r="F849" s="251">
        <v>240</v>
      </c>
      <c r="G849" s="193">
        <v>2480</v>
      </c>
      <c r="H849" s="193">
        <v>2480</v>
      </c>
    </row>
    <row r="850" spans="1:8" s="181" customFormat="1" x14ac:dyDescent="0.2">
      <c r="A850" s="11" t="s">
        <v>393</v>
      </c>
      <c r="B850" s="8" t="s">
        <v>269</v>
      </c>
      <c r="C850" s="8" t="s">
        <v>158</v>
      </c>
      <c r="D850" s="8" t="s">
        <v>128</v>
      </c>
      <c r="E850" s="8" t="s">
        <v>980</v>
      </c>
      <c r="F850" s="251">
        <v>244</v>
      </c>
      <c r="G850" s="193">
        <v>2480</v>
      </c>
      <c r="H850" s="193">
        <v>2480</v>
      </c>
    </row>
    <row r="851" spans="1:8" s="181" customFormat="1" x14ac:dyDescent="0.2">
      <c r="A851" s="3" t="s">
        <v>177</v>
      </c>
      <c r="B851" s="247" t="s">
        <v>269</v>
      </c>
      <c r="C851" s="247" t="s">
        <v>178</v>
      </c>
      <c r="D851" s="247"/>
      <c r="E851" s="247"/>
      <c r="F851" s="255"/>
      <c r="G851" s="194">
        <v>1412</v>
      </c>
      <c r="H851" s="194">
        <v>1412</v>
      </c>
    </row>
    <row r="852" spans="1:8" s="181" customFormat="1" x14ac:dyDescent="0.2">
      <c r="A852" s="33" t="s">
        <v>345</v>
      </c>
      <c r="B852" s="249" t="s">
        <v>269</v>
      </c>
      <c r="C852" s="249" t="s">
        <v>178</v>
      </c>
      <c r="D852" s="249" t="s">
        <v>178</v>
      </c>
      <c r="E852" s="249" t="s">
        <v>123</v>
      </c>
      <c r="F852" s="250" t="s">
        <v>124</v>
      </c>
      <c r="G852" s="192">
        <v>200</v>
      </c>
      <c r="H852" s="192">
        <v>200</v>
      </c>
    </row>
    <row r="853" spans="1:8" s="181" customFormat="1" ht="31.5" x14ac:dyDescent="0.2">
      <c r="A853" s="3" t="s">
        <v>824</v>
      </c>
      <c r="B853" s="247" t="s">
        <v>269</v>
      </c>
      <c r="C853" s="247" t="s">
        <v>178</v>
      </c>
      <c r="D853" s="247" t="s">
        <v>178</v>
      </c>
      <c r="E853" s="247" t="s">
        <v>312</v>
      </c>
      <c r="F853" s="255"/>
      <c r="G853" s="194">
        <v>200</v>
      </c>
      <c r="H853" s="194">
        <v>200</v>
      </c>
    </row>
    <row r="854" spans="1:8" ht="22.5" x14ac:dyDescent="0.2">
      <c r="A854" s="189" t="s">
        <v>313</v>
      </c>
      <c r="B854" s="8" t="s">
        <v>269</v>
      </c>
      <c r="C854" s="8" t="s">
        <v>178</v>
      </c>
      <c r="D854" s="8" t="s">
        <v>178</v>
      </c>
      <c r="E854" s="8" t="s">
        <v>314</v>
      </c>
      <c r="F854" s="251"/>
      <c r="G854" s="193">
        <v>200</v>
      </c>
      <c r="H854" s="193">
        <v>200</v>
      </c>
    </row>
    <row r="855" spans="1:8" x14ac:dyDescent="0.2">
      <c r="A855" s="1" t="s">
        <v>376</v>
      </c>
      <c r="B855" s="8" t="s">
        <v>269</v>
      </c>
      <c r="C855" s="8" t="s">
        <v>178</v>
      </c>
      <c r="D855" s="8" t="s">
        <v>178</v>
      </c>
      <c r="E855" s="8" t="s">
        <v>314</v>
      </c>
      <c r="F855" s="251">
        <v>200</v>
      </c>
      <c r="G855" s="193">
        <v>200</v>
      </c>
      <c r="H855" s="193">
        <v>200</v>
      </c>
    </row>
    <row r="856" spans="1:8" ht="22.5" x14ac:dyDescent="0.2">
      <c r="A856" s="1" t="s">
        <v>97</v>
      </c>
      <c r="B856" s="8" t="s">
        <v>269</v>
      </c>
      <c r="C856" s="8" t="s">
        <v>178</v>
      </c>
      <c r="D856" s="8" t="s">
        <v>178</v>
      </c>
      <c r="E856" s="8" t="s">
        <v>314</v>
      </c>
      <c r="F856" s="251">
        <v>240</v>
      </c>
      <c r="G856" s="193">
        <v>200</v>
      </c>
      <c r="H856" s="193">
        <v>200</v>
      </c>
    </row>
    <row r="857" spans="1:8" x14ac:dyDescent="0.2">
      <c r="A857" s="11" t="s">
        <v>393</v>
      </c>
      <c r="B857" s="8" t="s">
        <v>269</v>
      </c>
      <c r="C857" s="8" t="s">
        <v>178</v>
      </c>
      <c r="D857" s="8" t="s">
        <v>178</v>
      </c>
      <c r="E857" s="8" t="s">
        <v>314</v>
      </c>
      <c r="F857" s="251">
        <v>244</v>
      </c>
      <c r="G857" s="193">
        <v>200</v>
      </c>
      <c r="H857" s="193">
        <v>200</v>
      </c>
    </row>
    <row r="858" spans="1:8" x14ac:dyDescent="0.2">
      <c r="A858" s="33" t="s">
        <v>193</v>
      </c>
      <c r="B858" s="249" t="s">
        <v>269</v>
      </c>
      <c r="C858" s="249" t="s">
        <v>178</v>
      </c>
      <c r="D858" s="249" t="s">
        <v>194</v>
      </c>
      <c r="E858" s="249" t="s">
        <v>123</v>
      </c>
      <c r="F858" s="250" t="s">
        <v>124</v>
      </c>
      <c r="G858" s="192">
        <v>1212</v>
      </c>
      <c r="H858" s="192">
        <v>1212</v>
      </c>
    </row>
    <row r="859" spans="1:8" ht="22.5" x14ac:dyDescent="0.2">
      <c r="A859" s="29" t="s">
        <v>383</v>
      </c>
      <c r="B859" s="8" t="s">
        <v>269</v>
      </c>
      <c r="C859" s="251" t="s">
        <v>178</v>
      </c>
      <c r="D859" s="251" t="s">
        <v>194</v>
      </c>
      <c r="E859" s="8" t="s">
        <v>308</v>
      </c>
      <c r="F859" s="251" t="s">
        <v>124</v>
      </c>
      <c r="G859" s="193">
        <v>1212</v>
      </c>
      <c r="H859" s="193">
        <v>1212</v>
      </c>
    </row>
    <row r="860" spans="1:8" s="180" customFormat="1" ht="33.75" x14ac:dyDescent="0.2">
      <c r="A860" s="1" t="s">
        <v>87</v>
      </c>
      <c r="B860" s="254" t="s">
        <v>269</v>
      </c>
      <c r="C860" s="251" t="s">
        <v>178</v>
      </c>
      <c r="D860" s="251" t="s">
        <v>194</v>
      </c>
      <c r="E860" s="8" t="s">
        <v>308</v>
      </c>
      <c r="F860" s="269">
        <v>100</v>
      </c>
      <c r="G860" s="258">
        <v>1078.837</v>
      </c>
      <c r="H860" s="258">
        <v>1078.837</v>
      </c>
    </row>
    <row r="861" spans="1:8" s="180" customFormat="1" ht="12" x14ac:dyDescent="0.2">
      <c r="A861" s="1" t="s">
        <v>108</v>
      </c>
      <c r="B861" s="254" t="s">
        <v>269</v>
      </c>
      <c r="C861" s="251" t="s">
        <v>178</v>
      </c>
      <c r="D861" s="251" t="s">
        <v>194</v>
      </c>
      <c r="E861" s="8" t="s">
        <v>308</v>
      </c>
      <c r="F861" s="269">
        <v>120</v>
      </c>
      <c r="G861" s="258">
        <v>1078.837</v>
      </c>
      <c r="H861" s="258">
        <v>1078.837</v>
      </c>
    </row>
    <row r="862" spans="1:8" s="180" customFormat="1" ht="12" x14ac:dyDescent="0.2">
      <c r="A862" s="5" t="s">
        <v>109</v>
      </c>
      <c r="B862" s="254" t="s">
        <v>269</v>
      </c>
      <c r="C862" s="251" t="s">
        <v>178</v>
      </c>
      <c r="D862" s="251" t="s">
        <v>194</v>
      </c>
      <c r="E862" s="8" t="s">
        <v>308</v>
      </c>
      <c r="F862" s="269">
        <v>121</v>
      </c>
      <c r="G862" s="193">
        <v>828.6</v>
      </c>
      <c r="H862" s="193">
        <v>828.6</v>
      </c>
    </row>
    <row r="863" spans="1:8" s="180" customFormat="1" ht="33.75" x14ac:dyDescent="0.2">
      <c r="A863" s="5" t="s">
        <v>110</v>
      </c>
      <c r="B863" s="8" t="s">
        <v>269</v>
      </c>
      <c r="C863" s="251" t="s">
        <v>178</v>
      </c>
      <c r="D863" s="251" t="s">
        <v>194</v>
      </c>
      <c r="E863" s="8" t="s">
        <v>308</v>
      </c>
      <c r="F863" s="251">
        <v>129</v>
      </c>
      <c r="G863" s="193">
        <v>250.23699999999999</v>
      </c>
      <c r="H863" s="193">
        <v>250.23699999999999</v>
      </c>
    </row>
    <row r="864" spans="1:8" x14ac:dyDescent="0.2">
      <c r="A864" s="1" t="s">
        <v>376</v>
      </c>
      <c r="B864" s="8" t="s">
        <v>269</v>
      </c>
      <c r="C864" s="251" t="s">
        <v>178</v>
      </c>
      <c r="D864" s="251" t="s">
        <v>194</v>
      </c>
      <c r="E864" s="8" t="s">
        <v>308</v>
      </c>
      <c r="F864" s="251" t="s">
        <v>96</v>
      </c>
      <c r="G864" s="193">
        <v>133.16300000000001</v>
      </c>
      <c r="H864" s="193">
        <v>133.16300000000001</v>
      </c>
    </row>
    <row r="865" spans="1:8" ht="22.5" x14ac:dyDescent="0.2">
      <c r="A865" s="1" t="s">
        <v>97</v>
      </c>
      <c r="B865" s="8" t="s">
        <v>269</v>
      </c>
      <c r="C865" s="251" t="s">
        <v>178</v>
      </c>
      <c r="D865" s="251" t="s">
        <v>194</v>
      </c>
      <c r="E865" s="8" t="s">
        <v>308</v>
      </c>
      <c r="F865" s="251" t="s">
        <v>98</v>
      </c>
      <c r="G865" s="193">
        <v>133.16300000000001</v>
      </c>
      <c r="H865" s="193">
        <v>133.16300000000001</v>
      </c>
    </row>
    <row r="866" spans="1:8" ht="22.5" x14ac:dyDescent="0.2">
      <c r="A866" s="11" t="s">
        <v>111</v>
      </c>
      <c r="B866" s="8" t="s">
        <v>269</v>
      </c>
      <c r="C866" s="251" t="s">
        <v>178</v>
      </c>
      <c r="D866" s="251" t="s">
        <v>194</v>
      </c>
      <c r="E866" s="8" t="s">
        <v>308</v>
      </c>
      <c r="F866" s="251">
        <v>242</v>
      </c>
      <c r="G866" s="193">
        <v>50</v>
      </c>
      <c r="H866" s="193">
        <v>50</v>
      </c>
    </row>
    <row r="867" spans="1:8" x14ac:dyDescent="0.2">
      <c r="A867" s="11" t="s">
        <v>393</v>
      </c>
      <c r="B867" s="8" t="s">
        <v>269</v>
      </c>
      <c r="C867" s="251" t="s">
        <v>178</v>
      </c>
      <c r="D867" s="251" t="s">
        <v>194</v>
      </c>
      <c r="E867" s="8" t="s">
        <v>308</v>
      </c>
      <c r="F867" s="251" t="s">
        <v>100</v>
      </c>
      <c r="G867" s="193">
        <v>83.162999999999997</v>
      </c>
      <c r="H867" s="193">
        <v>83.162999999999997</v>
      </c>
    </row>
    <row r="868" spans="1:8" x14ac:dyDescent="0.2">
      <c r="A868" s="3" t="s">
        <v>103</v>
      </c>
      <c r="B868" s="247" t="s">
        <v>269</v>
      </c>
      <c r="C868" s="255" t="s">
        <v>72</v>
      </c>
      <c r="D868" s="247"/>
      <c r="E868" s="247"/>
      <c r="F868" s="255"/>
      <c r="G868" s="194">
        <v>700</v>
      </c>
      <c r="H868" s="194">
        <v>700</v>
      </c>
    </row>
    <row r="869" spans="1:8" ht="21" x14ac:dyDescent="0.2">
      <c r="A869" s="3" t="s">
        <v>631</v>
      </c>
      <c r="B869" s="247" t="s">
        <v>269</v>
      </c>
      <c r="C869" s="255" t="s">
        <v>72</v>
      </c>
      <c r="D869" s="247" t="s">
        <v>104</v>
      </c>
      <c r="E869" s="247" t="s">
        <v>817</v>
      </c>
      <c r="F869" s="255"/>
      <c r="G869" s="194">
        <v>700</v>
      </c>
      <c r="H869" s="194">
        <v>700</v>
      </c>
    </row>
    <row r="870" spans="1:8" x14ac:dyDescent="0.2">
      <c r="A870" s="1" t="s">
        <v>376</v>
      </c>
      <c r="B870" s="8" t="s">
        <v>269</v>
      </c>
      <c r="C870" s="251" t="s">
        <v>72</v>
      </c>
      <c r="D870" s="8" t="s">
        <v>104</v>
      </c>
      <c r="E870" s="8" t="s">
        <v>484</v>
      </c>
      <c r="F870" s="251" t="s">
        <v>96</v>
      </c>
      <c r="G870" s="193">
        <v>700</v>
      </c>
      <c r="H870" s="193">
        <v>700</v>
      </c>
    </row>
    <row r="871" spans="1:8" ht="22.5" x14ac:dyDescent="0.2">
      <c r="A871" s="1" t="s">
        <v>97</v>
      </c>
      <c r="B871" s="8" t="s">
        <v>269</v>
      </c>
      <c r="C871" s="251" t="s">
        <v>72</v>
      </c>
      <c r="D871" s="8" t="s">
        <v>104</v>
      </c>
      <c r="E871" s="8" t="s">
        <v>484</v>
      </c>
      <c r="F871" s="251" t="s">
        <v>98</v>
      </c>
      <c r="G871" s="193">
        <v>700</v>
      </c>
      <c r="H871" s="193">
        <v>700</v>
      </c>
    </row>
    <row r="872" spans="1:8" x14ac:dyDescent="0.2">
      <c r="A872" s="11" t="s">
        <v>393</v>
      </c>
      <c r="B872" s="8" t="s">
        <v>269</v>
      </c>
      <c r="C872" s="251" t="s">
        <v>72</v>
      </c>
      <c r="D872" s="8" t="s">
        <v>104</v>
      </c>
      <c r="E872" s="8" t="s">
        <v>484</v>
      </c>
      <c r="F872" s="251" t="s">
        <v>100</v>
      </c>
      <c r="G872" s="193">
        <v>700</v>
      </c>
      <c r="H872" s="193">
        <v>700</v>
      </c>
    </row>
    <row r="873" spans="1:8" x14ac:dyDescent="0.2">
      <c r="A873" s="3" t="s">
        <v>315</v>
      </c>
      <c r="B873" s="247" t="s">
        <v>269</v>
      </c>
      <c r="C873" s="255" t="s">
        <v>194</v>
      </c>
      <c r="D873" s="247" t="s">
        <v>122</v>
      </c>
      <c r="E873" s="247" t="s">
        <v>123</v>
      </c>
      <c r="F873" s="255" t="s">
        <v>124</v>
      </c>
      <c r="G873" s="194">
        <v>360</v>
      </c>
      <c r="H873" s="194">
        <v>360</v>
      </c>
    </row>
    <row r="874" spans="1:8" x14ac:dyDescent="0.2">
      <c r="A874" s="33" t="s">
        <v>316</v>
      </c>
      <c r="B874" s="249" t="s">
        <v>269</v>
      </c>
      <c r="C874" s="250" t="s">
        <v>194</v>
      </c>
      <c r="D874" s="249" t="s">
        <v>194</v>
      </c>
      <c r="E874" s="249" t="s">
        <v>123</v>
      </c>
      <c r="F874" s="250" t="s">
        <v>124</v>
      </c>
      <c r="G874" s="192">
        <v>360</v>
      </c>
      <c r="H874" s="192">
        <v>360</v>
      </c>
    </row>
    <row r="875" spans="1:8" ht="31.5" x14ac:dyDescent="0.2">
      <c r="A875" s="37" t="s">
        <v>803</v>
      </c>
      <c r="B875" s="247" t="s">
        <v>269</v>
      </c>
      <c r="C875" s="255" t="s">
        <v>194</v>
      </c>
      <c r="D875" s="247" t="s">
        <v>194</v>
      </c>
      <c r="E875" s="247" t="s">
        <v>317</v>
      </c>
      <c r="F875" s="255"/>
      <c r="G875" s="194">
        <v>360</v>
      </c>
      <c r="H875" s="194">
        <v>360</v>
      </c>
    </row>
    <row r="876" spans="1:8" ht="22.5" x14ac:dyDescent="0.2">
      <c r="A876" s="5" t="s">
        <v>533</v>
      </c>
      <c r="B876" s="8" t="s">
        <v>269</v>
      </c>
      <c r="C876" s="251" t="s">
        <v>194</v>
      </c>
      <c r="D876" s="8" t="s">
        <v>194</v>
      </c>
      <c r="E876" s="8" t="s">
        <v>534</v>
      </c>
      <c r="F876" s="251"/>
      <c r="G876" s="193">
        <v>360</v>
      </c>
      <c r="H876" s="193">
        <v>360</v>
      </c>
    </row>
    <row r="877" spans="1:8" s="181" customFormat="1" x14ac:dyDescent="0.2">
      <c r="A877" s="1" t="s">
        <v>376</v>
      </c>
      <c r="B877" s="8" t="s">
        <v>269</v>
      </c>
      <c r="C877" s="251" t="s">
        <v>194</v>
      </c>
      <c r="D877" s="8" t="s">
        <v>194</v>
      </c>
      <c r="E877" s="8" t="s">
        <v>534</v>
      </c>
      <c r="F877" s="251" t="s">
        <v>96</v>
      </c>
      <c r="G877" s="193">
        <v>360</v>
      </c>
      <c r="H877" s="193">
        <v>360</v>
      </c>
    </row>
    <row r="878" spans="1:8" s="181" customFormat="1" ht="22.5" x14ac:dyDescent="0.2">
      <c r="A878" s="1" t="s">
        <v>97</v>
      </c>
      <c r="B878" s="8" t="s">
        <v>269</v>
      </c>
      <c r="C878" s="251" t="s">
        <v>194</v>
      </c>
      <c r="D878" s="8" t="s">
        <v>194</v>
      </c>
      <c r="E878" s="8" t="s">
        <v>534</v>
      </c>
      <c r="F878" s="251" t="s">
        <v>98</v>
      </c>
      <c r="G878" s="193">
        <v>360</v>
      </c>
      <c r="H878" s="193">
        <v>360</v>
      </c>
    </row>
    <row r="879" spans="1:8" s="181" customFormat="1" x14ac:dyDescent="0.2">
      <c r="A879" s="11" t="s">
        <v>393</v>
      </c>
      <c r="B879" s="8" t="s">
        <v>269</v>
      </c>
      <c r="C879" s="251" t="s">
        <v>194</v>
      </c>
      <c r="D879" s="8" t="s">
        <v>194</v>
      </c>
      <c r="E879" s="8" t="s">
        <v>534</v>
      </c>
      <c r="F879" s="251" t="s">
        <v>100</v>
      </c>
      <c r="G879" s="193">
        <v>360</v>
      </c>
      <c r="H879" s="193">
        <v>360</v>
      </c>
    </row>
    <row r="880" spans="1:8" ht="22.5" hidden="1" x14ac:dyDescent="0.2">
      <c r="A880" s="5" t="s">
        <v>605</v>
      </c>
      <c r="B880" s="8" t="s">
        <v>269</v>
      </c>
      <c r="C880" s="251" t="s">
        <v>194</v>
      </c>
      <c r="D880" s="8" t="s">
        <v>194</v>
      </c>
      <c r="E880" s="8" t="s">
        <v>604</v>
      </c>
      <c r="F880" s="251"/>
      <c r="G880" s="193">
        <v>0</v>
      </c>
      <c r="H880" s="193">
        <v>0</v>
      </c>
    </row>
    <row r="881" spans="1:8" hidden="1" x14ac:dyDescent="0.2">
      <c r="A881" s="28" t="s">
        <v>136</v>
      </c>
      <c r="B881" s="8" t="s">
        <v>269</v>
      </c>
      <c r="C881" s="251" t="s">
        <v>194</v>
      </c>
      <c r="D881" s="8" t="s">
        <v>194</v>
      </c>
      <c r="E881" s="8" t="s">
        <v>604</v>
      </c>
      <c r="F881" s="251">
        <v>300</v>
      </c>
      <c r="G881" s="193">
        <v>0</v>
      </c>
      <c r="H881" s="193">
        <v>0</v>
      </c>
    </row>
    <row r="882" spans="1:8" ht="22.5" hidden="1" x14ac:dyDescent="0.2">
      <c r="A882" s="28" t="s">
        <v>447</v>
      </c>
      <c r="B882" s="8" t="s">
        <v>269</v>
      </c>
      <c r="C882" s="251" t="s">
        <v>194</v>
      </c>
      <c r="D882" s="8" t="s">
        <v>194</v>
      </c>
      <c r="E882" s="8" t="s">
        <v>604</v>
      </c>
      <c r="F882" s="251">
        <v>320</v>
      </c>
      <c r="G882" s="193">
        <v>0</v>
      </c>
      <c r="H882" s="193">
        <v>0</v>
      </c>
    </row>
    <row r="883" spans="1:8" ht="22.5" hidden="1" x14ac:dyDescent="0.2">
      <c r="A883" s="28" t="s">
        <v>445</v>
      </c>
      <c r="B883" s="8" t="s">
        <v>269</v>
      </c>
      <c r="C883" s="251" t="s">
        <v>194</v>
      </c>
      <c r="D883" s="8" t="s">
        <v>194</v>
      </c>
      <c r="E883" s="8" t="s">
        <v>604</v>
      </c>
      <c r="F883" s="251">
        <v>321</v>
      </c>
      <c r="G883" s="193"/>
      <c r="H883" s="193"/>
    </row>
    <row r="884" spans="1:8" x14ac:dyDescent="0.2">
      <c r="A884" s="3" t="s">
        <v>125</v>
      </c>
      <c r="B884" s="247" t="s">
        <v>269</v>
      </c>
      <c r="C884" s="255">
        <v>10</v>
      </c>
      <c r="D884" s="247"/>
      <c r="E884" s="247"/>
      <c r="F884" s="255"/>
      <c r="G884" s="194">
        <v>1216</v>
      </c>
      <c r="H884" s="194">
        <v>1306</v>
      </c>
    </row>
    <row r="885" spans="1:8" x14ac:dyDescent="0.2">
      <c r="A885" s="33" t="s">
        <v>318</v>
      </c>
      <c r="B885" s="249" t="s">
        <v>269</v>
      </c>
      <c r="C885" s="250">
        <v>10</v>
      </c>
      <c r="D885" s="249" t="s">
        <v>128</v>
      </c>
      <c r="E885" s="249"/>
      <c r="F885" s="250"/>
      <c r="G885" s="192">
        <v>1160</v>
      </c>
      <c r="H885" s="192">
        <v>1250</v>
      </c>
    </row>
    <row r="886" spans="1:8" ht="21" hidden="1" x14ac:dyDescent="0.2">
      <c r="A886" s="3" t="s">
        <v>825</v>
      </c>
      <c r="B886" s="247" t="s">
        <v>269</v>
      </c>
      <c r="C886" s="255">
        <v>10</v>
      </c>
      <c r="D886" s="247" t="s">
        <v>128</v>
      </c>
      <c r="E886" s="247" t="s">
        <v>304</v>
      </c>
      <c r="F886" s="255"/>
      <c r="G886" s="194">
        <v>0</v>
      </c>
      <c r="H886" s="194">
        <v>0</v>
      </c>
    </row>
    <row r="887" spans="1:8" ht="22.5" hidden="1" x14ac:dyDescent="0.2">
      <c r="A887" s="1" t="s">
        <v>684</v>
      </c>
      <c r="B887" s="8" t="s">
        <v>269</v>
      </c>
      <c r="C887" s="251">
        <v>10</v>
      </c>
      <c r="D887" s="8" t="s">
        <v>128</v>
      </c>
      <c r="E887" s="8" t="s">
        <v>683</v>
      </c>
      <c r="F887" s="251"/>
      <c r="G887" s="193">
        <v>0</v>
      </c>
      <c r="H887" s="193">
        <v>0</v>
      </c>
    </row>
    <row r="888" spans="1:8" hidden="1" x14ac:dyDescent="0.2">
      <c r="A888" s="28" t="s">
        <v>136</v>
      </c>
      <c r="B888" s="8" t="s">
        <v>269</v>
      </c>
      <c r="C888" s="251">
        <v>10</v>
      </c>
      <c r="D888" s="8" t="s">
        <v>128</v>
      </c>
      <c r="E888" s="8" t="s">
        <v>683</v>
      </c>
      <c r="F888" s="251">
        <v>300</v>
      </c>
      <c r="G888" s="193">
        <v>0</v>
      </c>
      <c r="H888" s="193">
        <v>0</v>
      </c>
    </row>
    <row r="889" spans="1:8" ht="22.5" hidden="1" x14ac:dyDescent="0.2">
      <c r="A889" s="28" t="s">
        <v>447</v>
      </c>
      <c r="B889" s="8" t="s">
        <v>269</v>
      </c>
      <c r="C889" s="251">
        <v>10</v>
      </c>
      <c r="D889" s="8" t="s">
        <v>128</v>
      </c>
      <c r="E889" s="8" t="s">
        <v>683</v>
      </c>
      <c r="F889" s="251">
        <v>320</v>
      </c>
      <c r="G889" s="193">
        <v>0</v>
      </c>
      <c r="H889" s="193">
        <v>0</v>
      </c>
    </row>
    <row r="890" spans="1:8" hidden="1" x14ac:dyDescent="0.2">
      <c r="A890" s="1" t="s">
        <v>319</v>
      </c>
      <c r="B890" s="8" t="s">
        <v>269</v>
      </c>
      <c r="C890" s="251">
        <v>10</v>
      </c>
      <c r="D890" s="8" t="s">
        <v>128</v>
      </c>
      <c r="E890" s="8" t="s">
        <v>683</v>
      </c>
      <c r="F890" s="251">
        <v>322</v>
      </c>
      <c r="G890" s="193"/>
      <c r="H890" s="193"/>
    </row>
    <row r="891" spans="1:8" ht="21" x14ac:dyDescent="0.2">
      <c r="A891" s="3" t="s">
        <v>822</v>
      </c>
      <c r="B891" s="247" t="s">
        <v>269</v>
      </c>
      <c r="C891" s="255">
        <v>10</v>
      </c>
      <c r="D891" s="247" t="s">
        <v>128</v>
      </c>
      <c r="E891" s="247" t="s">
        <v>328</v>
      </c>
      <c r="F891" s="255"/>
      <c r="G891" s="194">
        <v>1160</v>
      </c>
      <c r="H891" s="194">
        <v>1250</v>
      </c>
    </row>
    <row r="892" spans="1:8" ht="22.5" x14ac:dyDescent="0.2">
      <c r="A892" s="5" t="s">
        <v>415</v>
      </c>
      <c r="B892" s="8" t="s">
        <v>269</v>
      </c>
      <c r="C892" s="251">
        <v>10</v>
      </c>
      <c r="D892" s="8" t="s">
        <v>128</v>
      </c>
      <c r="E892" s="8" t="s">
        <v>414</v>
      </c>
      <c r="F892" s="251"/>
      <c r="G892" s="193">
        <v>130</v>
      </c>
      <c r="H892" s="193">
        <v>130</v>
      </c>
    </row>
    <row r="893" spans="1:8" x14ac:dyDescent="0.2">
      <c r="A893" s="1" t="s">
        <v>376</v>
      </c>
      <c r="B893" s="8" t="s">
        <v>269</v>
      </c>
      <c r="C893" s="251">
        <v>10</v>
      </c>
      <c r="D893" s="8" t="s">
        <v>128</v>
      </c>
      <c r="E893" s="8" t="s">
        <v>414</v>
      </c>
      <c r="F893" s="251" t="s">
        <v>96</v>
      </c>
      <c r="G893" s="193">
        <v>100</v>
      </c>
      <c r="H893" s="193">
        <v>100</v>
      </c>
    </row>
    <row r="894" spans="1:8" ht="22.5" x14ac:dyDescent="0.2">
      <c r="A894" s="1" t="s">
        <v>97</v>
      </c>
      <c r="B894" s="8" t="s">
        <v>269</v>
      </c>
      <c r="C894" s="251">
        <v>10</v>
      </c>
      <c r="D894" s="8" t="s">
        <v>128</v>
      </c>
      <c r="E894" s="8" t="s">
        <v>414</v>
      </c>
      <c r="F894" s="251" t="s">
        <v>98</v>
      </c>
      <c r="G894" s="193">
        <v>100</v>
      </c>
      <c r="H894" s="193">
        <v>100</v>
      </c>
    </row>
    <row r="895" spans="1:8" x14ac:dyDescent="0.2">
      <c r="A895" s="11" t="s">
        <v>393</v>
      </c>
      <c r="B895" s="8" t="s">
        <v>269</v>
      </c>
      <c r="C895" s="251">
        <v>10</v>
      </c>
      <c r="D895" s="8" t="s">
        <v>128</v>
      </c>
      <c r="E895" s="8" t="s">
        <v>414</v>
      </c>
      <c r="F895" s="251" t="s">
        <v>100</v>
      </c>
      <c r="G895" s="193">
        <v>100</v>
      </c>
      <c r="H895" s="193">
        <v>100</v>
      </c>
    </row>
    <row r="896" spans="1:8" x14ac:dyDescent="0.2">
      <c r="A896" s="28" t="s">
        <v>136</v>
      </c>
      <c r="B896" s="8" t="s">
        <v>269</v>
      </c>
      <c r="C896" s="251">
        <v>10</v>
      </c>
      <c r="D896" s="8" t="s">
        <v>128</v>
      </c>
      <c r="E896" s="8" t="s">
        <v>414</v>
      </c>
      <c r="F896" s="251">
        <v>300</v>
      </c>
      <c r="G896" s="193">
        <v>30</v>
      </c>
      <c r="H896" s="193">
        <v>30</v>
      </c>
    </row>
    <row r="897" spans="1:8" ht="22.5" x14ac:dyDescent="0.2">
      <c r="A897" s="28" t="s">
        <v>447</v>
      </c>
      <c r="B897" s="8" t="s">
        <v>269</v>
      </c>
      <c r="C897" s="251">
        <v>10</v>
      </c>
      <c r="D897" s="8" t="s">
        <v>128</v>
      </c>
      <c r="E897" s="8" t="s">
        <v>414</v>
      </c>
      <c r="F897" s="251">
        <v>320</v>
      </c>
      <c r="G897" s="193">
        <v>30</v>
      </c>
      <c r="H897" s="193">
        <v>30</v>
      </c>
    </row>
    <row r="898" spans="1:8" ht="22.5" x14ac:dyDescent="0.2">
      <c r="A898" s="28" t="s">
        <v>445</v>
      </c>
      <c r="B898" s="8" t="s">
        <v>269</v>
      </c>
      <c r="C898" s="251">
        <v>10</v>
      </c>
      <c r="D898" s="8" t="s">
        <v>128</v>
      </c>
      <c r="E898" s="8" t="s">
        <v>414</v>
      </c>
      <c r="F898" s="251">
        <v>321</v>
      </c>
      <c r="G898" s="193">
        <v>30</v>
      </c>
      <c r="H898" s="193">
        <v>30</v>
      </c>
    </row>
    <row r="899" spans="1:8" s="179" customFormat="1" ht="22.5" x14ac:dyDescent="0.2">
      <c r="A899" s="5" t="s">
        <v>416</v>
      </c>
      <c r="B899" s="8" t="s">
        <v>269</v>
      </c>
      <c r="C899" s="251">
        <v>10</v>
      </c>
      <c r="D899" s="8" t="s">
        <v>128</v>
      </c>
      <c r="E899" s="8" t="s">
        <v>417</v>
      </c>
      <c r="F899" s="251"/>
      <c r="G899" s="193">
        <v>140</v>
      </c>
      <c r="H899" s="193">
        <v>140</v>
      </c>
    </row>
    <row r="900" spans="1:8" x14ac:dyDescent="0.2">
      <c r="A900" s="1" t="s">
        <v>376</v>
      </c>
      <c r="B900" s="8" t="s">
        <v>269</v>
      </c>
      <c r="C900" s="251">
        <v>10</v>
      </c>
      <c r="D900" s="8" t="s">
        <v>128</v>
      </c>
      <c r="E900" s="8" t="s">
        <v>417</v>
      </c>
      <c r="F900" s="251" t="s">
        <v>96</v>
      </c>
      <c r="G900" s="193">
        <v>40</v>
      </c>
      <c r="H900" s="193">
        <v>40</v>
      </c>
    </row>
    <row r="901" spans="1:8" ht="22.5" x14ac:dyDescent="0.2">
      <c r="A901" s="1" t="s">
        <v>97</v>
      </c>
      <c r="B901" s="8" t="s">
        <v>269</v>
      </c>
      <c r="C901" s="251">
        <v>10</v>
      </c>
      <c r="D901" s="8" t="s">
        <v>128</v>
      </c>
      <c r="E901" s="8" t="s">
        <v>417</v>
      </c>
      <c r="F901" s="251" t="s">
        <v>98</v>
      </c>
      <c r="G901" s="193">
        <v>40</v>
      </c>
      <c r="H901" s="193">
        <v>40</v>
      </c>
    </row>
    <row r="902" spans="1:8" s="181" customFormat="1" x14ac:dyDescent="0.2">
      <c r="A902" s="11" t="s">
        <v>393</v>
      </c>
      <c r="B902" s="8" t="s">
        <v>269</v>
      </c>
      <c r="C902" s="251">
        <v>10</v>
      </c>
      <c r="D902" s="8" t="s">
        <v>128</v>
      </c>
      <c r="E902" s="8" t="s">
        <v>417</v>
      </c>
      <c r="F902" s="251" t="s">
        <v>100</v>
      </c>
      <c r="G902" s="193">
        <v>40</v>
      </c>
      <c r="H902" s="193">
        <v>40</v>
      </c>
    </row>
    <row r="903" spans="1:8" s="181" customFormat="1" x14ac:dyDescent="0.2">
      <c r="A903" s="28" t="s">
        <v>136</v>
      </c>
      <c r="B903" s="8" t="s">
        <v>269</v>
      </c>
      <c r="C903" s="251">
        <v>10</v>
      </c>
      <c r="D903" s="8" t="s">
        <v>128</v>
      </c>
      <c r="E903" s="8" t="s">
        <v>417</v>
      </c>
      <c r="F903" s="251">
        <v>300</v>
      </c>
      <c r="G903" s="193">
        <v>100</v>
      </c>
      <c r="H903" s="193">
        <v>100</v>
      </c>
    </row>
    <row r="904" spans="1:8" s="181" customFormat="1" ht="22.5" x14ac:dyDescent="0.2">
      <c r="A904" s="28" t="s">
        <v>447</v>
      </c>
      <c r="B904" s="8" t="s">
        <v>269</v>
      </c>
      <c r="C904" s="251">
        <v>10</v>
      </c>
      <c r="D904" s="8" t="s">
        <v>128</v>
      </c>
      <c r="E904" s="8" t="s">
        <v>417</v>
      </c>
      <c r="F904" s="251">
        <v>320</v>
      </c>
      <c r="G904" s="193">
        <v>100</v>
      </c>
      <c r="H904" s="193">
        <v>100</v>
      </c>
    </row>
    <row r="905" spans="1:8" s="181" customFormat="1" ht="22.5" x14ac:dyDescent="0.2">
      <c r="A905" s="28" t="s">
        <v>445</v>
      </c>
      <c r="B905" s="8" t="s">
        <v>269</v>
      </c>
      <c r="C905" s="251">
        <v>10</v>
      </c>
      <c r="D905" s="8" t="s">
        <v>128</v>
      </c>
      <c r="E905" s="8" t="s">
        <v>417</v>
      </c>
      <c r="F905" s="251">
        <v>321</v>
      </c>
      <c r="G905" s="193">
        <v>100</v>
      </c>
      <c r="H905" s="193">
        <v>100</v>
      </c>
    </row>
    <row r="906" spans="1:8" s="181" customFormat="1" ht="22.5" x14ac:dyDescent="0.2">
      <c r="A906" s="5" t="s">
        <v>418</v>
      </c>
      <c r="B906" s="8" t="s">
        <v>269</v>
      </c>
      <c r="C906" s="251">
        <v>10</v>
      </c>
      <c r="D906" s="8" t="s">
        <v>128</v>
      </c>
      <c r="E906" s="8" t="s">
        <v>329</v>
      </c>
      <c r="F906" s="251"/>
      <c r="G906" s="193">
        <v>380</v>
      </c>
      <c r="H906" s="193">
        <v>410</v>
      </c>
    </row>
    <row r="907" spans="1:8" s="181" customFormat="1" x14ac:dyDescent="0.2">
      <c r="A907" s="1" t="s">
        <v>376</v>
      </c>
      <c r="B907" s="8" t="s">
        <v>269</v>
      </c>
      <c r="C907" s="251">
        <v>10</v>
      </c>
      <c r="D907" s="8" t="s">
        <v>128</v>
      </c>
      <c r="E907" s="8" t="s">
        <v>329</v>
      </c>
      <c r="F907" s="251" t="s">
        <v>96</v>
      </c>
      <c r="G907" s="193">
        <v>380</v>
      </c>
      <c r="H907" s="193">
        <v>410</v>
      </c>
    </row>
    <row r="908" spans="1:8" s="181" customFormat="1" ht="22.5" x14ac:dyDescent="0.2">
      <c r="A908" s="1" t="s">
        <v>97</v>
      </c>
      <c r="B908" s="8" t="s">
        <v>269</v>
      </c>
      <c r="C908" s="251">
        <v>10</v>
      </c>
      <c r="D908" s="8" t="s">
        <v>128</v>
      </c>
      <c r="E908" s="8" t="s">
        <v>329</v>
      </c>
      <c r="F908" s="251" t="s">
        <v>98</v>
      </c>
      <c r="G908" s="193">
        <v>380</v>
      </c>
      <c r="H908" s="193">
        <v>410</v>
      </c>
    </row>
    <row r="909" spans="1:8" s="181" customFormat="1" x14ac:dyDescent="0.2">
      <c r="A909" s="11" t="s">
        <v>393</v>
      </c>
      <c r="B909" s="8" t="s">
        <v>269</v>
      </c>
      <c r="C909" s="251">
        <v>10</v>
      </c>
      <c r="D909" s="8" t="s">
        <v>128</v>
      </c>
      <c r="E909" s="8" t="s">
        <v>329</v>
      </c>
      <c r="F909" s="251" t="s">
        <v>100</v>
      </c>
      <c r="G909" s="193">
        <v>380</v>
      </c>
      <c r="H909" s="193">
        <v>410</v>
      </c>
    </row>
    <row r="910" spans="1:8" s="181" customFormat="1" hidden="1" x14ac:dyDescent="0.2">
      <c r="A910" s="28" t="s">
        <v>136</v>
      </c>
      <c r="B910" s="8" t="s">
        <v>269</v>
      </c>
      <c r="C910" s="251">
        <v>10</v>
      </c>
      <c r="D910" s="8" t="s">
        <v>128</v>
      </c>
      <c r="E910" s="8" t="s">
        <v>329</v>
      </c>
      <c r="F910" s="251">
        <v>300</v>
      </c>
      <c r="G910" s="193">
        <v>0</v>
      </c>
      <c r="H910" s="193">
        <v>0</v>
      </c>
    </row>
    <row r="911" spans="1:8" s="181" customFormat="1" hidden="1" x14ac:dyDescent="0.2">
      <c r="A911" s="11" t="s">
        <v>204</v>
      </c>
      <c r="B911" s="8" t="s">
        <v>269</v>
      </c>
      <c r="C911" s="251">
        <v>10</v>
      </c>
      <c r="D911" s="8" t="s">
        <v>128</v>
      </c>
      <c r="E911" s="8" t="s">
        <v>329</v>
      </c>
      <c r="F911" s="251">
        <v>350</v>
      </c>
      <c r="G911" s="193"/>
      <c r="H911" s="193"/>
    </row>
    <row r="912" spans="1:8" s="181" customFormat="1" ht="22.5" hidden="1" x14ac:dyDescent="0.2">
      <c r="A912" s="5" t="s">
        <v>420</v>
      </c>
      <c r="B912" s="8" t="s">
        <v>269</v>
      </c>
      <c r="C912" s="251">
        <v>10</v>
      </c>
      <c r="D912" s="8" t="s">
        <v>128</v>
      </c>
      <c r="E912" s="8" t="s">
        <v>419</v>
      </c>
      <c r="F912" s="251"/>
      <c r="G912" s="193">
        <v>0</v>
      </c>
      <c r="H912" s="193">
        <v>0</v>
      </c>
    </row>
    <row r="913" spans="1:8" s="181" customFormat="1" hidden="1" x14ac:dyDescent="0.2">
      <c r="A913" s="1" t="s">
        <v>376</v>
      </c>
      <c r="B913" s="8" t="s">
        <v>269</v>
      </c>
      <c r="C913" s="251">
        <v>10</v>
      </c>
      <c r="D913" s="8" t="s">
        <v>128</v>
      </c>
      <c r="E913" s="8" t="s">
        <v>419</v>
      </c>
      <c r="F913" s="251" t="s">
        <v>96</v>
      </c>
      <c r="G913" s="193">
        <v>0</v>
      </c>
      <c r="H913" s="193">
        <v>0</v>
      </c>
    </row>
    <row r="914" spans="1:8" s="181" customFormat="1" ht="22.5" hidden="1" x14ac:dyDescent="0.2">
      <c r="A914" s="1" t="s">
        <v>97</v>
      </c>
      <c r="B914" s="8" t="s">
        <v>269</v>
      </c>
      <c r="C914" s="251">
        <v>10</v>
      </c>
      <c r="D914" s="8" t="s">
        <v>128</v>
      </c>
      <c r="E914" s="8" t="s">
        <v>419</v>
      </c>
      <c r="F914" s="251" t="s">
        <v>98</v>
      </c>
      <c r="G914" s="193">
        <v>0</v>
      </c>
      <c r="H914" s="193">
        <v>0</v>
      </c>
    </row>
    <row r="915" spans="1:8" s="181" customFormat="1" hidden="1" x14ac:dyDescent="0.2">
      <c r="A915" s="11" t="s">
        <v>393</v>
      </c>
      <c r="B915" s="8" t="s">
        <v>269</v>
      </c>
      <c r="C915" s="251">
        <v>10</v>
      </c>
      <c r="D915" s="8" t="s">
        <v>128</v>
      </c>
      <c r="E915" s="8" t="s">
        <v>419</v>
      </c>
      <c r="F915" s="251" t="s">
        <v>100</v>
      </c>
      <c r="G915" s="193"/>
      <c r="H915" s="193"/>
    </row>
    <row r="916" spans="1:8" s="181" customFormat="1" x14ac:dyDescent="0.2">
      <c r="A916" s="5" t="s">
        <v>422</v>
      </c>
      <c r="B916" s="8" t="s">
        <v>269</v>
      </c>
      <c r="C916" s="251">
        <v>10</v>
      </c>
      <c r="D916" s="8" t="s">
        <v>128</v>
      </c>
      <c r="E916" s="8" t="s">
        <v>421</v>
      </c>
      <c r="F916" s="251"/>
      <c r="G916" s="193">
        <v>462</v>
      </c>
      <c r="H916" s="193">
        <v>522</v>
      </c>
    </row>
    <row r="917" spans="1:8" s="181" customFormat="1" x14ac:dyDescent="0.2">
      <c r="A917" s="1" t="s">
        <v>376</v>
      </c>
      <c r="B917" s="8" t="s">
        <v>269</v>
      </c>
      <c r="C917" s="251">
        <v>10</v>
      </c>
      <c r="D917" s="8" t="s">
        <v>128</v>
      </c>
      <c r="E917" s="8" t="s">
        <v>421</v>
      </c>
      <c r="F917" s="251" t="s">
        <v>96</v>
      </c>
      <c r="G917" s="193">
        <v>462</v>
      </c>
      <c r="H917" s="193">
        <v>522</v>
      </c>
    </row>
    <row r="918" spans="1:8" s="181" customFormat="1" ht="22.5" x14ac:dyDescent="0.2">
      <c r="A918" s="1" t="s">
        <v>97</v>
      </c>
      <c r="B918" s="8" t="s">
        <v>269</v>
      </c>
      <c r="C918" s="251">
        <v>10</v>
      </c>
      <c r="D918" s="8" t="s">
        <v>128</v>
      </c>
      <c r="E918" s="8" t="s">
        <v>421</v>
      </c>
      <c r="F918" s="251" t="s">
        <v>98</v>
      </c>
      <c r="G918" s="193">
        <v>462</v>
      </c>
      <c r="H918" s="193">
        <v>522</v>
      </c>
    </row>
    <row r="919" spans="1:8" x14ac:dyDescent="0.2">
      <c r="A919" s="11" t="s">
        <v>393</v>
      </c>
      <c r="B919" s="8" t="s">
        <v>269</v>
      </c>
      <c r="C919" s="251">
        <v>10</v>
      </c>
      <c r="D919" s="8" t="s">
        <v>128</v>
      </c>
      <c r="E919" s="8" t="s">
        <v>421</v>
      </c>
      <c r="F919" s="251" t="s">
        <v>100</v>
      </c>
      <c r="G919" s="193">
        <v>462</v>
      </c>
      <c r="H919" s="193">
        <v>522</v>
      </c>
    </row>
    <row r="920" spans="1:8" x14ac:dyDescent="0.2">
      <c r="A920" s="5" t="s">
        <v>537</v>
      </c>
      <c r="B920" s="8" t="s">
        <v>269</v>
      </c>
      <c r="C920" s="251">
        <v>10</v>
      </c>
      <c r="D920" s="8" t="s">
        <v>128</v>
      </c>
      <c r="E920" s="8" t="s">
        <v>536</v>
      </c>
      <c r="F920" s="251"/>
      <c r="G920" s="193">
        <v>48</v>
      </c>
      <c r="H920" s="193">
        <v>48</v>
      </c>
    </row>
    <row r="921" spans="1:8" x14ac:dyDescent="0.2">
      <c r="A921" s="1" t="s">
        <v>376</v>
      </c>
      <c r="B921" s="8" t="s">
        <v>269</v>
      </c>
      <c r="C921" s="251">
        <v>10</v>
      </c>
      <c r="D921" s="8" t="s">
        <v>128</v>
      </c>
      <c r="E921" s="8" t="s">
        <v>536</v>
      </c>
      <c r="F921" s="251" t="s">
        <v>96</v>
      </c>
      <c r="G921" s="193">
        <v>48</v>
      </c>
      <c r="H921" s="193">
        <v>48</v>
      </c>
    </row>
    <row r="922" spans="1:8" ht="22.5" x14ac:dyDescent="0.2">
      <c r="A922" s="1" t="s">
        <v>97</v>
      </c>
      <c r="B922" s="8" t="s">
        <v>269</v>
      </c>
      <c r="C922" s="251">
        <v>10</v>
      </c>
      <c r="D922" s="8" t="s">
        <v>128</v>
      </c>
      <c r="E922" s="8" t="s">
        <v>536</v>
      </c>
      <c r="F922" s="251" t="s">
        <v>98</v>
      </c>
      <c r="G922" s="193">
        <v>48</v>
      </c>
      <c r="H922" s="193">
        <v>48</v>
      </c>
    </row>
    <row r="923" spans="1:8" x14ac:dyDescent="0.2">
      <c r="A923" s="11" t="s">
        <v>393</v>
      </c>
      <c r="B923" s="8" t="s">
        <v>269</v>
      </c>
      <c r="C923" s="251">
        <v>10</v>
      </c>
      <c r="D923" s="8" t="s">
        <v>128</v>
      </c>
      <c r="E923" s="8" t="s">
        <v>536</v>
      </c>
      <c r="F923" s="251" t="s">
        <v>100</v>
      </c>
      <c r="G923" s="193">
        <v>48</v>
      </c>
      <c r="H923" s="193">
        <v>48</v>
      </c>
    </row>
    <row r="924" spans="1:8" x14ac:dyDescent="0.2">
      <c r="A924" s="33" t="s">
        <v>205</v>
      </c>
      <c r="B924" s="249" t="s">
        <v>269</v>
      </c>
      <c r="C924" s="250">
        <v>10</v>
      </c>
      <c r="D924" s="249" t="s">
        <v>104</v>
      </c>
      <c r="E924" s="249"/>
      <c r="F924" s="250"/>
      <c r="G924" s="192">
        <v>46</v>
      </c>
      <c r="H924" s="192">
        <v>46</v>
      </c>
    </row>
    <row r="925" spans="1:8" ht="31.5" x14ac:dyDescent="0.2">
      <c r="A925" s="3" t="s">
        <v>635</v>
      </c>
      <c r="B925" s="247" t="s">
        <v>269</v>
      </c>
      <c r="C925" s="255">
        <v>10</v>
      </c>
      <c r="D925" s="247" t="s">
        <v>104</v>
      </c>
      <c r="E925" s="247" t="s">
        <v>304</v>
      </c>
      <c r="F925" s="255"/>
      <c r="G925" s="194">
        <v>46</v>
      </c>
      <c r="H925" s="194">
        <v>46</v>
      </c>
    </row>
    <row r="926" spans="1:8" ht="22.5" x14ac:dyDescent="0.2">
      <c r="A926" s="5" t="s">
        <v>526</v>
      </c>
      <c r="B926" s="8" t="s">
        <v>269</v>
      </c>
      <c r="C926" s="8" t="s">
        <v>126</v>
      </c>
      <c r="D926" s="8" t="s">
        <v>104</v>
      </c>
      <c r="E926" s="8" t="s">
        <v>525</v>
      </c>
      <c r="F926" s="251" t="s">
        <v>124</v>
      </c>
      <c r="G926" s="193">
        <v>46</v>
      </c>
      <c r="H926" s="193">
        <v>46</v>
      </c>
    </row>
    <row r="927" spans="1:8" s="181" customFormat="1" x14ac:dyDescent="0.2">
      <c r="A927" s="5" t="s">
        <v>449</v>
      </c>
      <c r="B927" s="8" t="s">
        <v>269</v>
      </c>
      <c r="C927" s="8" t="s">
        <v>126</v>
      </c>
      <c r="D927" s="8" t="s">
        <v>104</v>
      </c>
      <c r="E927" s="8" t="s">
        <v>535</v>
      </c>
      <c r="F927" s="251"/>
      <c r="G927" s="193">
        <v>46</v>
      </c>
      <c r="H927" s="193">
        <v>46</v>
      </c>
    </row>
    <row r="928" spans="1:8" s="181" customFormat="1" x14ac:dyDescent="0.2">
      <c r="A928" s="28" t="s">
        <v>136</v>
      </c>
      <c r="B928" s="8" t="s">
        <v>269</v>
      </c>
      <c r="C928" s="8" t="s">
        <v>126</v>
      </c>
      <c r="D928" s="8" t="s">
        <v>104</v>
      </c>
      <c r="E928" s="8" t="s">
        <v>535</v>
      </c>
      <c r="F928" s="251">
        <v>300</v>
      </c>
      <c r="G928" s="193">
        <v>46</v>
      </c>
      <c r="H928" s="193">
        <v>46</v>
      </c>
    </row>
    <row r="929" spans="1:8" s="181" customFormat="1" ht="33.75" x14ac:dyDescent="0.2">
      <c r="A929" s="1" t="s">
        <v>375</v>
      </c>
      <c r="B929" s="8" t="s">
        <v>269</v>
      </c>
      <c r="C929" s="8" t="s">
        <v>126</v>
      </c>
      <c r="D929" s="8" t="s">
        <v>104</v>
      </c>
      <c r="E929" s="8" t="s">
        <v>535</v>
      </c>
      <c r="F929" s="251">
        <v>320</v>
      </c>
      <c r="G929" s="193">
        <v>46</v>
      </c>
      <c r="H929" s="193">
        <v>46</v>
      </c>
    </row>
    <row r="930" spans="1:8" x14ac:dyDescent="0.2">
      <c r="A930" s="1" t="s">
        <v>319</v>
      </c>
      <c r="B930" s="8" t="s">
        <v>269</v>
      </c>
      <c r="C930" s="8" t="s">
        <v>126</v>
      </c>
      <c r="D930" s="8" t="s">
        <v>104</v>
      </c>
      <c r="E930" s="8" t="s">
        <v>535</v>
      </c>
      <c r="F930" s="251">
        <v>322</v>
      </c>
      <c r="G930" s="193">
        <v>46</v>
      </c>
      <c r="H930" s="193">
        <v>46</v>
      </c>
    </row>
    <row r="931" spans="1:8" x14ac:dyDescent="0.2">
      <c r="A931" s="33" t="s">
        <v>157</v>
      </c>
      <c r="B931" s="249" t="s">
        <v>269</v>
      </c>
      <c r="C931" s="250" t="s">
        <v>126</v>
      </c>
      <c r="D931" s="249" t="s">
        <v>158</v>
      </c>
      <c r="E931" s="249" t="s">
        <v>123</v>
      </c>
      <c r="F931" s="250" t="s">
        <v>124</v>
      </c>
      <c r="G931" s="192">
        <v>10</v>
      </c>
      <c r="H931" s="192">
        <v>10</v>
      </c>
    </row>
    <row r="932" spans="1:8" ht="31.5" x14ac:dyDescent="0.2">
      <c r="A932" s="3" t="s">
        <v>637</v>
      </c>
      <c r="B932" s="247" t="s">
        <v>269</v>
      </c>
      <c r="C932" s="255">
        <v>10</v>
      </c>
      <c r="D932" s="247" t="s">
        <v>158</v>
      </c>
      <c r="E932" s="247" t="s">
        <v>307</v>
      </c>
      <c r="F932" s="255"/>
      <c r="G932" s="194">
        <v>10</v>
      </c>
      <c r="H932" s="194">
        <v>10</v>
      </c>
    </row>
    <row r="933" spans="1:8" ht="33.75" x14ac:dyDescent="0.2">
      <c r="A933" s="5" t="s">
        <v>538</v>
      </c>
      <c r="B933" s="8" t="s">
        <v>269</v>
      </c>
      <c r="C933" s="251" t="s">
        <v>126</v>
      </c>
      <c r="D933" s="8" t="s">
        <v>158</v>
      </c>
      <c r="E933" s="8" t="s">
        <v>539</v>
      </c>
      <c r="F933" s="251"/>
      <c r="G933" s="193">
        <v>10</v>
      </c>
      <c r="H933" s="193">
        <v>10</v>
      </c>
    </row>
    <row r="934" spans="1:8" s="179" customFormat="1" ht="12" x14ac:dyDescent="0.2">
      <c r="A934" s="1" t="s">
        <v>376</v>
      </c>
      <c r="B934" s="8" t="s">
        <v>269</v>
      </c>
      <c r="C934" s="251" t="s">
        <v>126</v>
      </c>
      <c r="D934" s="8" t="s">
        <v>158</v>
      </c>
      <c r="E934" s="8" t="s">
        <v>539</v>
      </c>
      <c r="F934" s="251" t="s">
        <v>96</v>
      </c>
      <c r="G934" s="193">
        <v>10</v>
      </c>
      <c r="H934" s="193">
        <v>10</v>
      </c>
    </row>
    <row r="935" spans="1:8" s="179" customFormat="1" ht="22.5" x14ac:dyDescent="0.2">
      <c r="A935" s="1" t="s">
        <v>97</v>
      </c>
      <c r="B935" s="8" t="s">
        <v>269</v>
      </c>
      <c r="C935" s="251" t="s">
        <v>126</v>
      </c>
      <c r="D935" s="8" t="s">
        <v>158</v>
      </c>
      <c r="E935" s="8" t="s">
        <v>539</v>
      </c>
      <c r="F935" s="251" t="s">
        <v>98</v>
      </c>
      <c r="G935" s="193">
        <v>10</v>
      </c>
      <c r="H935" s="193">
        <v>10</v>
      </c>
    </row>
    <row r="936" spans="1:8" s="179" customFormat="1" ht="12" x14ac:dyDescent="0.2">
      <c r="A936" s="11" t="s">
        <v>393</v>
      </c>
      <c r="B936" s="8" t="s">
        <v>269</v>
      </c>
      <c r="C936" s="251" t="s">
        <v>126</v>
      </c>
      <c r="D936" s="8" t="s">
        <v>158</v>
      </c>
      <c r="E936" s="8" t="s">
        <v>539</v>
      </c>
      <c r="F936" s="251" t="s">
        <v>100</v>
      </c>
      <c r="G936" s="193">
        <v>10</v>
      </c>
      <c r="H936" s="193">
        <v>10</v>
      </c>
    </row>
    <row r="937" spans="1:8" x14ac:dyDescent="0.2">
      <c r="A937" s="3" t="s">
        <v>320</v>
      </c>
      <c r="B937" s="247" t="s">
        <v>269</v>
      </c>
      <c r="C937" s="255" t="s">
        <v>321</v>
      </c>
      <c r="D937" s="247" t="s">
        <v>122</v>
      </c>
      <c r="E937" s="247" t="s">
        <v>123</v>
      </c>
      <c r="F937" s="255" t="s">
        <v>124</v>
      </c>
      <c r="G937" s="194">
        <v>400</v>
      </c>
      <c r="H937" s="194">
        <v>400</v>
      </c>
    </row>
    <row r="938" spans="1:8" x14ac:dyDescent="0.2">
      <c r="A938" s="33" t="s">
        <v>322</v>
      </c>
      <c r="B938" s="249" t="s">
        <v>269</v>
      </c>
      <c r="C938" s="250" t="s">
        <v>321</v>
      </c>
      <c r="D938" s="249" t="s">
        <v>214</v>
      </c>
      <c r="E938" s="249" t="s">
        <v>123</v>
      </c>
      <c r="F938" s="250" t="s">
        <v>124</v>
      </c>
      <c r="G938" s="192">
        <v>400</v>
      </c>
      <c r="H938" s="192">
        <v>400</v>
      </c>
    </row>
    <row r="939" spans="1:8" ht="31.5" x14ac:dyDescent="0.2">
      <c r="A939" s="3" t="s">
        <v>823</v>
      </c>
      <c r="B939" s="247" t="s">
        <v>269</v>
      </c>
      <c r="C939" s="255" t="s">
        <v>321</v>
      </c>
      <c r="D939" s="247" t="s">
        <v>214</v>
      </c>
      <c r="E939" s="247" t="s">
        <v>323</v>
      </c>
      <c r="F939" s="255"/>
      <c r="G939" s="194">
        <v>400</v>
      </c>
      <c r="H939" s="194">
        <v>400</v>
      </c>
    </row>
    <row r="940" spans="1:8" ht="22.5" x14ac:dyDescent="0.2">
      <c r="A940" s="1" t="s">
        <v>324</v>
      </c>
      <c r="B940" s="8" t="s">
        <v>269</v>
      </c>
      <c r="C940" s="251" t="s">
        <v>321</v>
      </c>
      <c r="D940" s="8" t="s">
        <v>214</v>
      </c>
      <c r="E940" s="8" t="s">
        <v>325</v>
      </c>
      <c r="F940" s="251"/>
      <c r="G940" s="193">
        <v>400</v>
      </c>
      <c r="H940" s="193">
        <v>400</v>
      </c>
    </row>
    <row r="941" spans="1:8" s="179" customFormat="1" ht="33.75" hidden="1" x14ac:dyDescent="0.2">
      <c r="A941" s="1" t="s">
        <v>87</v>
      </c>
      <c r="B941" s="8" t="s">
        <v>269</v>
      </c>
      <c r="C941" s="251" t="s">
        <v>321</v>
      </c>
      <c r="D941" s="8" t="s">
        <v>214</v>
      </c>
      <c r="E941" s="8" t="s">
        <v>325</v>
      </c>
      <c r="F941" s="251">
        <v>100</v>
      </c>
      <c r="G941" s="193">
        <v>0</v>
      </c>
      <c r="H941" s="193">
        <v>0</v>
      </c>
    </row>
    <row r="942" spans="1:8" s="179" customFormat="1" ht="12" hidden="1" x14ac:dyDescent="0.2">
      <c r="A942" s="1" t="s">
        <v>89</v>
      </c>
      <c r="B942" s="8" t="s">
        <v>269</v>
      </c>
      <c r="C942" s="251" t="s">
        <v>321</v>
      </c>
      <c r="D942" s="8" t="s">
        <v>214</v>
      </c>
      <c r="E942" s="8" t="s">
        <v>325</v>
      </c>
      <c r="F942" s="251">
        <v>110</v>
      </c>
      <c r="G942" s="193">
        <v>0</v>
      </c>
      <c r="H942" s="193">
        <v>0</v>
      </c>
    </row>
    <row r="943" spans="1:8" s="179" customFormat="1" ht="12" hidden="1" x14ac:dyDescent="0.2">
      <c r="A943" s="1" t="s">
        <v>371</v>
      </c>
      <c r="B943" s="8" t="s">
        <v>269</v>
      </c>
      <c r="C943" s="251" t="s">
        <v>321</v>
      </c>
      <c r="D943" s="8" t="s">
        <v>214</v>
      </c>
      <c r="E943" s="8" t="s">
        <v>325</v>
      </c>
      <c r="F943" s="251">
        <v>112</v>
      </c>
      <c r="G943" s="193"/>
      <c r="H943" s="193"/>
    </row>
    <row r="944" spans="1:8" s="179" customFormat="1" ht="12" x14ac:dyDescent="0.2">
      <c r="A944" s="1" t="s">
        <v>376</v>
      </c>
      <c r="B944" s="8" t="s">
        <v>269</v>
      </c>
      <c r="C944" s="251" t="s">
        <v>321</v>
      </c>
      <c r="D944" s="8" t="s">
        <v>214</v>
      </c>
      <c r="E944" s="8" t="s">
        <v>325</v>
      </c>
      <c r="F944" s="251">
        <v>200</v>
      </c>
      <c r="G944" s="193">
        <v>400</v>
      </c>
      <c r="H944" s="193">
        <v>400</v>
      </c>
    </row>
    <row r="945" spans="1:12" ht="22.5" x14ac:dyDescent="0.2">
      <c r="A945" s="1" t="s">
        <v>97</v>
      </c>
      <c r="B945" s="8" t="s">
        <v>269</v>
      </c>
      <c r="C945" s="251" t="s">
        <v>321</v>
      </c>
      <c r="D945" s="8" t="s">
        <v>214</v>
      </c>
      <c r="E945" s="8" t="s">
        <v>325</v>
      </c>
      <c r="F945" s="251">
        <v>240</v>
      </c>
      <c r="G945" s="193">
        <v>400</v>
      </c>
      <c r="H945" s="193">
        <v>400</v>
      </c>
    </row>
    <row r="946" spans="1:12" x14ac:dyDescent="0.2">
      <c r="A946" s="11" t="s">
        <v>393</v>
      </c>
      <c r="B946" s="8" t="s">
        <v>269</v>
      </c>
      <c r="C946" s="251" t="s">
        <v>321</v>
      </c>
      <c r="D946" s="8" t="s">
        <v>214</v>
      </c>
      <c r="E946" s="8" t="s">
        <v>325</v>
      </c>
      <c r="F946" s="251">
        <v>244</v>
      </c>
      <c r="G946" s="193">
        <v>400</v>
      </c>
      <c r="H946" s="193">
        <v>400</v>
      </c>
    </row>
    <row r="947" spans="1:12" ht="21" x14ac:dyDescent="0.2">
      <c r="A947" s="243" t="s">
        <v>589</v>
      </c>
      <c r="B947" s="244" t="s">
        <v>330</v>
      </c>
      <c r="C947" s="256"/>
      <c r="D947" s="244"/>
      <c r="E947" s="244"/>
      <c r="F947" s="256"/>
      <c r="G947" s="246">
        <v>4531.027</v>
      </c>
      <c r="H947" s="246">
        <v>4531.027</v>
      </c>
      <c r="J947" s="187"/>
      <c r="L947" s="187"/>
    </row>
    <row r="948" spans="1:12" x14ac:dyDescent="0.2">
      <c r="A948" s="3" t="s">
        <v>331</v>
      </c>
      <c r="B948" s="247" t="s">
        <v>330</v>
      </c>
      <c r="C948" s="255" t="s">
        <v>74</v>
      </c>
      <c r="D948" s="247" t="s">
        <v>122</v>
      </c>
      <c r="E948" s="247" t="s">
        <v>123</v>
      </c>
      <c r="F948" s="255" t="s">
        <v>124</v>
      </c>
      <c r="G948" s="194">
        <v>4531.027</v>
      </c>
      <c r="H948" s="194">
        <v>4531.027</v>
      </c>
    </row>
    <row r="949" spans="1:12" ht="22.5" x14ac:dyDescent="0.2">
      <c r="A949" s="33" t="s">
        <v>332</v>
      </c>
      <c r="B949" s="249" t="s">
        <v>330</v>
      </c>
      <c r="C949" s="250" t="s">
        <v>74</v>
      </c>
      <c r="D949" s="249" t="s">
        <v>189</v>
      </c>
      <c r="E949" s="249" t="s">
        <v>123</v>
      </c>
      <c r="F949" s="250" t="s">
        <v>124</v>
      </c>
      <c r="G949" s="192">
        <v>1945.7</v>
      </c>
      <c r="H949" s="192">
        <v>1945.7</v>
      </c>
    </row>
    <row r="950" spans="1:12" x14ac:dyDescent="0.2">
      <c r="A950" s="1" t="s">
        <v>333</v>
      </c>
      <c r="B950" s="8" t="s">
        <v>330</v>
      </c>
      <c r="C950" s="251" t="s">
        <v>74</v>
      </c>
      <c r="D950" s="8" t="s">
        <v>189</v>
      </c>
      <c r="E950" s="8" t="s">
        <v>334</v>
      </c>
      <c r="F950" s="251" t="s">
        <v>124</v>
      </c>
      <c r="G950" s="193">
        <v>1945.7</v>
      </c>
      <c r="H950" s="193">
        <v>1945.7</v>
      </c>
    </row>
    <row r="951" spans="1:12" ht="22.5" x14ac:dyDescent="0.2">
      <c r="A951" s="5" t="s">
        <v>166</v>
      </c>
      <c r="B951" s="8" t="s">
        <v>330</v>
      </c>
      <c r="C951" s="251" t="s">
        <v>74</v>
      </c>
      <c r="D951" s="8" t="s">
        <v>189</v>
      </c>
      <c r="E951" s="8" t="s">
        <v>335</v>
      </c>
      <c r="F951" s="251"/>
      <c r="G951" s="193">
        <v>1834</v>
      </c>
      <c r="H951" s="193">
        <v>1834</v>
      </c>
    </row>
    <row r="952" spans="1:12" ht="33.75" x14ac:dyDescent="0.2">
      <c r="A952" s="1" t="s">
        <v>87</v>
      </c>
      <c r="B952" s="8" t="s">
        <v>330</v>
      </c>
      <c r="C952" s="251" t="s">
        <v>74</v>
      </c>
      <c r="D952" s="8" t="s">
        <v>189</v>
      </c>
      <c r="E952" s="8" t="s">
        <v>335</v>
      </c>
      <c r="F952" s="251" t="s">
        <v>88</v>
      </c>
      <c r="G952" s="193">
        <v>1834</v>
      </c>
      <c r="H952" s="193">
        <v>1834</v>
      </c>
    </row>
    <row r="953" spans="1:12" x14ac:dyDescent="0.2">
      <c r="A953" s="1" t="s">
        <v>108</v>
      </c>
      <c r="B953" s="8" t="s">
        <v>330</v>
      </c>
      <c r="C953" s="251" t="s">
        <v>74</v>
      </c>
      <c r="D953" s="8" t="s">
        <v>189</v>
      </c>
      <c r="E953" s="8" t="s">
        <v>335</v>
      </c>
      <c r="F953" s="251" t="s">
        <v>168</v>
      </c>
      <c r="G953" s="193">
        <v>1834</v>
      </c>
      <c r="H953" s="193">
        <v>1834</v>
      </c>
    </row>
    <row r="954" spans="1:12" x14ac:dyDescent="0.2">
      <c r="A954" s="5" t="s">
        <v>109</v>
      </c>
      <c r="B954" s="8" t="s">
        <v>330</v>
      </c>
      <c r="C954" s="251" t="s">
        <v>74</v>
      </c>
      <c r="D954" s="8" t="s">
        <v>189</v>
      </c>
      <c r="E954" s="8" t="s">
        <v>335</v>
      </c>
      <c r="F954" s="251" t="s">
        <v>169</v>
      </c>
      <c r="G954" s="193">
        <v>1409</v>
      </c>
      <c r="H954" s="193">
        <v>1409</v>
      </c>
    </row>
    <row r="955" spans="1:12" ht="33.75" x14ac:dyDescent="0.2">
      <c r="A955" s="5" t="s">
        <v>110</v>
      </c>
      <c r="B955" s="8" t="s">
        <v>330</v>
      </c>
      <c r="C955" s="251" t="s">
        <v>74</v>
      </c>
      <c r="D955" s="8" t="s">
        <v>189</v>
      </c>
      <c r="E955" s="8" t="s">
        <v>335</v>
      </c>
      <c r="F955" s="251">
        <v>129</v>
      </c>
      <c r="G955" s="193">
        <v>425</v>
      </c>
      <c r="H955" s="193">
        <v>425</v>
      </c>
    </row>
    <row r="956" spans="1:12" ht="33.75" x14ac:dyDescent="0.2">
      <c r="A956" s="1" t="s">
        <v>87</v>
      </c>
      <c r="B956" s="8" t="s">
        <v>330</v>
      </c>
      <c r="C956" s="251" t="s">
        <v>74</v>
      </c>
      <c r="D956" s="8" t="s">
        <v>189</v>
      </c>
      <c r="E956" s="8" t="s">
        <v>958</v>
      </c>
      <c r="F956" s="251">
        <v>100</v>
      </c>
      <c r="G956" s="193">
        <v>111.7</v>
      </c>
      <c r="H956" s="193">
        <v>111.7</v>
      </c>
    </row>
    <row r="957" spans="1:12" x14ac:dyDescent="0.2">
      <c r="A957" s="1" t="s">
        <v>108</v>
      </c>
      <c r="B957" s="8" t="s">
        <v>330</v>
      </c>
      <c r="C957" s="251" t="s">
        <v>74</v>
      </c>
      <c r="D957" s="8" t="s">
        <v>189</v>
      </c>
      <c r="E957" s="8" t="s">
        <v>958</v>
      </c>
      <c r="F957" s="251">
        <v>120</v>
      </c>
      <c r="G957" s="193">
        <v>111.7</v>
      </c>
      <c r="H957" s="193">
        <v>111.7</v>
      </c>
    </row>
    <row r="958" spans="1:12" ht="22.5" x14ac:dyDescent="0.2">
      <c r="A958" s="5" t="s">
        <v>959</v>
      </c>
      <c r="B958" s="8" t="s">
        <v>330</v>
      </c>
      <c r="C958" s="251" t="s">
        <v>74</v>
      </c>
      <c r="D958" s="8" t="s">
        <v>189</v>
      </c>
      <c r="E958" s="8" t="s">
        <v>958</v>
      </c>
      <c r="F958" s="251">
        <v>122</v>
      </c>
      <c r="G958" s="193">
        <v>111.7</v>
      </c>
      <c r="H958" s="193">
        <v>111.7</v>
      </c>
    </row>
    <row r="959" spans="1:12" hidden="1" x14ac:dyDescent="0.2">
      <c r="A959" s="5" t="s">
        <v>136</v>
      </c>
      <c r="B959" s="8" t="s">
        <v>330</v>
      </c>
      <c r="C959" s="251" t="s">
        <v>74</v>
      </c>
      <c r="D959" s="8" t="s">
        <v>189</v>
      </c>
      <c r="E959" s="8" t="s">
        <v>335</v>
      </c>
      <c r="F959" s="251">
        <v>300</v>
      </c>
      <c r="G959" s="193">
        <v>0</v>
      </c>
      <c r="H959" s="193">
        <v>0</v>
      </c>
    </row>
    <row r="960" spans="1:12" ht="33.75" hidden="1" x14ac:dyDescent="0.2">
      <c r="A960" s="5" t="s">
        <v>375</v>
      </c>
      <c r="B960" s="8" t="s">
        <v>330</v>
      </c>
      <c r="C960" s="251" t="s">
        <v>74</v>
      </c>
      <c r="D960" s="8" t="s">
        <v>189</v>
      </c>
      <c r="E960" s="8" t="s">
        <v>335</v>
      </c>
      <c r="F960" s="251">
        <v>320</v>
      </c>
      <c r="G960" s="193">
        <v>0</v>
      </c>
      <c r="H960" s="193">
        <v>0</v>
      </c>
    </row>
    <row r="961" spans="1:8" ht="22.5" hidden="1" x14ac:dyDescent="0.2">
      <c r="A961" s="5" t="s">
        <v>445</v>
      </c>
      <c r="B961" s="8" t="s">
        <v>330</v>
      </c>
      <c r="C961" s="251" t="s">
        <v>74</v>
      </c>
      <c r="D961" s="8" t="s">
        <v>189</v>
      </c>
      <c r="E961" s="8" t="s">
        <v>335</v>
      </c>
      <c r="F961" s="251">
        <v>321</v>
      </c>
      <c r="G961" s="193"/>
      <c r="H961" s="193"/>
    </row>
    <row r="962" spans="1:8" ht="33.75" hidden="1" x14ac:dyDescent="0.2">
      <c r="A962" s="5" t="s">
        <v>949</v>
      </c>
      <c r="B962" s="8" t="s">
        <v>330</v>
      </c>
      <c r="C962" s="251" t="s">
        <v>74</v>
      </c>
      <c r="D962" s="8" t="s">
        <v>189</v>
      </c>
      <c r="E962" s="8" t="s">
        <v>960</v>
      </c>
      <c r="F962" s="251"/>
      <c r="G962" s="193">
        <v>0</v>
      </c>
      <c r="H962" s="193">
        <v>0</v>
      </c>
    </row>
    <row r="963" spans="1:8" ht="33.75" hidden="1" x14ac:dyDescent="0.2">
      <c r="A963" s="1" t="s">
        <v>87</v>
      </c>
      <c r="B963" s="8" t="s">
        <v>330</v>
      </c>
      <c r="C963" s="251" t="s">
        <v>74</v>
      </c>
      <c r="D963" s="8" t="s">
        <v>189</v>
      </c>
      <c r="E963" s="8" t="s">
        <v>960</v>
      </c>
      <c r="F963" s="251" t="s">
        <v>88</v>
      </c>
      <c r="G963" s="193">
        <v>0</v>
      </c>
      <c r="H963" s="193">
        <v>0</v>
      </c>
    </row>
    <row r="964" spans="1:8" hidden="1" x14ac:dyDescent="0.2">
      <c r="A964" s="1" t="s">
        <v>108</v>
      </c>
      <c r="B964" s="8" t="s">
        <v>330</v>
      </c>
      <c r="C964" s="251" t="s">
        <v>74</v>
      </c>
      <c r="D964" s="8" t="s">
        <v>189</v>
      </c>
      <c r="E964" s="8" t="s">
        <v>960</v>
      </c>
      <c r="F964" s="251" t="s">
        <v>168</v>
      </c>
      <c r="G964" s="193">
        <v>0</v>
      </c>
      <c r="H964" s="193">
        <v>0</v>
      </c>
    </row>
    <row r="965" spans="1:8" hidden="1" x14ac:dyDescent="0.2">
      <c r="A965" s="5" t="s">
        <v>109</v>
      </c>
      <c r="B965" s="8" t="s">
        <v>330</v>
      </c>
      <c r="C965" s="251" t="s">
        <v>74</v>
      </c>
      <c r="D965" s="8" t="s">
        <v>189</v>
      </c>
      <c r="E965" s="8" t="s">
        <v>960</v>
      </c>
      <c r="F965" s="251" t="s">
        <v>169</v>
      </c>
      <c r="G965" s="193"/>
      <c r="H965" s="193"/>
    </row>
    <row r="966" spans="1:8" ht="33.75" hidden="1" x14ac:dyDescent="0.2">
      <c r="A966" s="5" t="s">
        <v>110</v>
      </c>
      <c r="B966" s="8" t="s">
        <v>330</v>
      </c>
      <c r="C966" s="251" t="s">
        <v>74</v>
      </c>
      <c r="D966" s="8" t="s">
        <v>189</v>
      </c>
      <c r="E966" s="8" t="s">
        <v>960</v>
      </c>
      <c r="F966" s="251">
        <v>129</v>
      </c>
      <c r="G966" s="193"/>
      <c r="H966" s="193"/>
    </row>
    <row r="967" spans="1:8" ht="33.75" x14ac:dyDescent="0.2">
      <c r="A967" s="33" t="s">
        <v>336</v>
      </c>
      <c r="B967" s="249" t="s">
        <v>330</v>
      </c>
      <c r="C967" s="250" t="s">
        <v>74</v>
      </c>
      <c r="D967" s="249" t="s">
        <v>128</v>
      </c>
      <c r="E967" s="8" t="s">
        <v>960</v>
      </c>
      <c r="F967" s="250" t="s">
        <v>124</v>
      </c>
      <c r="G967" s="192">
        <v>2585.3270000000002</v>
      </c>
      <c r="H967" s="192">
        <v>2585.3270000000002</v>
      </c>
    </row>
    <row r="968" spans="1:8" x14ac:dyDescent="0.2">
      <c r="A968" s="1" t="s">
        <v>346</v>
      </c>
      <c r="B968" s="8" t="s">
        <v>330</v>
      </c>
      <c r="C968" s="251" t="s">
        <v>74</v>
      </c>
      <c r="D968" s="8" t="s">
        <v>128</v>
      </c>
      <c r="E968" s="8" t="s">
        <v>337</v>
      </c>
      <c r="F968" s="251" t="s">
        <v>124</v>
      </c>
      <c r="G968" s="193">
        <v>2585.3270000000002</v>
      </c>
      <c r="H968" s="193">
        <v>2585.3270000000002</v>
      </c>
    </row>
    <row r="969" spans="1:8" ht="33.75" x14ac:dyDescent="0.2">
      <c r="A969" s="1" t="s">
        <v>87</v>
      </c>
      <c r="B969" s="8" t="s">
        <v>330</v>
      </c>
      <c r="C969" s="251" t="s">
        <v>74</v>
      </c>
      <c r="D969" s="8" t="s">
        <v>128</v>
      </c>
      <c r="E969" s="8" t="s">
        <v>338</v>
      </c>
      <c r="F969" s="251" t="s">
        <v>88</v>
      </c>
      <c r="G969" s="193">
        <v>1357.527</v>
      </c>
      <c r="H969" s="193">
        <v>1357.527</v>
      </c>
    </row>
    <row r="970" spans="1:8" x14ac:dyDescent="0.2">
      <c r="A970" s="1" t="s">
        <v>108</v>
      </c>
      <c r="B970" s="8" t="s">
        <v>330</v>
      </c>
      <c r="C970" s="251" t="s">
        <v>74</v>
      </c>
      <c r="D970" s="8" t="s">
        <v>128</v>
      </c>
      <c r="E970" s="8" t="s">
        <v>338</v>
      </c>
      <c r="F970" s="251" t="s">
        <v>168</v>
      </c>
      <c r="G970" s="193">
        <v>1357.527</v>
      </c>
      <c r="H970" s="193">
        <v>1357.527</v>
      </c>
    </row>
    <row r="971" spans="1:8" x14ac:dyDescent="0.2">
      <c r="A971" s="5" t="s">
        <v>109</v>
      </c>
      <c r="B971" s="8" t="s">
        <v>330</v>
      </c>
      <c r="C971" s="251" t="s">
        <v>74</v>
      </c>
      <c r="D971" s="8" t="s">
        <v>128</v>
      </c>
      <c r="E971" s="8" t="s">
        <v>338</v>
      </c>
      <c r="F971" s="251" t="s">
        <v>169</v>
      </c>
      <c r="G971" s="193">
        <v>1043.0920000000001</v>
      </c>
      <c r="H971" s="193">
        <v>1043.0920000000001</v>
      </c>
    </row>
    <row r="972" spans="1:8" ht="33.75" x14ac:dyDescent="0.2">
      <c r="A972" s="5" t="s">
        <v>110</v>
      </c>
      <c r="B972" s="8" t="s">
        <v>330</v>
      </c>
      <c r="C972" s="251" t="s">
        <v>74</v>
      </c>
      <c r="D972" s="8" t="s">
        <v>128</v>
      </c>
      <c r="E972" s="8" t="s">
        <v>338</v>
      </c>
      <c r="F972" s="251">
        <v>129</v>
      </c>
      <c r="G972" s="193">
        <v>314.435</v>
      </c>
      <c r="H972" s="193">
        <v>314.435</v>
      </c>
    </row>
    <row r="973" spans="1:8" ht="33.75" hidden="1" x14ac:dyDescent="0.2">
      <c r="A973" s="1" t="s">
        <v>87</v>
      </c>
      <c r="B973" s="8" t="s">
        <v>330</v>
      </c>
      <c r="C973" s="251" t="s">
        <v>74</v>
      </c>
      <c r="D973" s="8" t="s">
        <v>128</v>
      </c>
      <c r="E973" s="8" t="s">
        <v>339</v>
      </c>
      <c r="F973" s="251">
        <v>100</v>
      </c>
      <c r="G973" s="193">
        <v>0</v>
      </c>
      <c r="H973" s="193">
        <v>0</v>
      </c>
    </row>
    <row r="974" spans="1:8" hidden="1" x14ac:dyDescent="0.2">
      <c r="A974" s="1" t="s">
        <v>108</v>
      </c>
      <c r="B974" s="8" t="s">
        <v>330</v>
      </c>
      <c r="C974" s="251" t="s">
        <v>74</v>
      </c>
      <c r="D974" s="8" t="s">
        <v>128</v>
      </c>
      <c r="E974" s="8" t="s">
        <v>339</v>
      </c>
      <c r="F974" s="251">
        <v>120</v>
      </c>
      <c r="G974" s="193">
        <v>0</v>
      </c>
      <c r="H974" s="193">
        <v>0</v>
      </c>
    </row>
    <row r="975" spans="1:8" ht="22.5" hidden="1" x14ac:dyDescent="0.2">
      <c r="A975" s="5" t="s">
        <v>220</v>
      </c>
      <c r="B975" s="8" t="s">
        <v>330</v>
      </c>
      <c r="C975" s="251" t="s">
        <v>74</v>
      </c>
      <c r="D975" s="8" t="s">
        <v>128</v>
      </c>
      <c r="E975" s="8" t="s">
        <v>339</v>
      </c>
      <c r="F975" s="251" t="s">
        <v>222</v>
      </c>
      <c r="G975" s="193"/>
      <c r="H975" s="193"/>
    </row>
    <row r="976" spans="1:8" x14ac:dyDescent="0.2">
      <c r="A976" s="1" t="s">
        <v>376</v>
      </c>
      <c r="B976" s="8" t="s">
        <v>330</v>
      </c>
      <c r="C976" s="251" t="s">
        <v>74</v>
      </c>
      <c r="D976" s="8" t="s">
        <v>128</v>
      </c>
      <c r="E976" s="8" t="s">
        <v>339</v>
      </c>
      <c r="F976" s="251">
        <v>200</v>
      </c>
      <c r="G976" s="193">
        <v>1214.9000000000001</v>
      </c>
      <c r="H976" s="193">
        <v>1214.9000000000001</v>
      </c>
    </row>
    <row r="977" spans="1:12" ht="22.5" x14ac:dyDescent="0.2">
      <c r="A977" s="1" t="s">
        <v>97</v>
      </c>
      <c r="B977" s="8" t="s">
        <v>330</v>
      </c>
      <c r="C977" s="251" t="s">
        <v>74</v>
      </c>
      <c r="D977" s="8" t="s">
        <v>128</v>
      </c>
      <c r="E977" s="8" t="s">
        <v>339</v>
      </c>
      <c r="F977" s="251">
        <v>240</v>
      </c>
      <c r="G977" s="193">
        <v>1214.9000000000001</v>
      </c>
      <c r="H977" s="193">
        <v>1214.9000000000001</v>
      </c>
    </row>
    <row r="978" spans="1:12" ht="22.5" x14ac:dyDescent="0.2">
      <c r="A978" s="11" t="s">
        <v>111</v>
      </c>
      <c r="B978" s="8" t="s">
        <v>330</v>
      </c>
      <c r="C978" s="251" t="s">
        <v>74</v>
      </c>
      <c r="D978" s="8" t="s">
        <v>128</v>
      </c>
      <c r="E978" s="8" t="s">
        <v>339</v>
      </c>
      <c r="F978" s="251">
        <v>242</v>
      </c>
      <c r="G978" s="193">
        <v>13</v>
      </c>
      <c r="H978" s="193">
        <v>13</v>
      </c>
    </row>
    <row r="979" spans="1:12" x14ac:dyDescent="0.2">
      <c r="A979" s="11" t="s">
        <v>393</v>
      </c>
      <c r="B979" s="8" t="s">
        <v>330</v>
      </c>
      <c r="C979" s="251" t="s">
        <v>74</v>
      </c>
      <c r="D979" s="8" t="s">
        <v>128</v>
      </c>
      <c r="E979" s="8" t="s">
        <v>339</v>
      </c>
      <c r="F979" s="251" t="s">
        <v>100</v>
      </c>
      <c r="G979" s="193">
        <v>1201.9000000000001</v>
      </c>
      <c r="H979" s="193">
        <v>1201.9000000000001</v>
      </c>
    </row>
    <row r="980" spans="1:12" x14ac:dyDescent="0.2">
      <c r="A980" s="11" t="s">
        <v>112</v>
      </c>
      <c r="B980" s="8" t="s">
        <v>330</v>
      </c>
      <c r="C980" s="251" t="s">
        <v>74</v>
      </c>
      <c r="D980" s="8" t="s">
        <v>128</v>
      </c>
      <c r="E980" s="8" t="s">
        <v>339</v>
      </c>
      <c r="F980" s="251" t="s">
        <v>171</v>
      </c>
      <c r="G980" s="193">
        <v>12.899999999999999</v>
      </c>
      <c r="H980" s="193">
        <v>12.899999999999999</v>
      </c>
    </row>
    <row r="981" spans="1:12" x14ac:dyDescent="0.2">
      <c r="A981" s="11"/>
      <c r="B981" s="8" t="s">
        <v>330</v>
      </c>
      <c r="C981" s="251" t="s">
        <v>74</v>
      </c>
      <c r="D981" s="8" t="s">
        <v>128</v>
      </c>
      <c r="E981" s="8" t="s">
        <v>339</v>
      </c>
      <c r="F981" s="251">
        <v>830</v>
      </c>
      <c r="G981" s="193">
        <v>7.1</v>
      </c>
      <c r="H981" s="193">
        <v>7.1</v>
      </c>
    </row>
    <row r="982" spans="1:12" x14ac:dyDescent="0.2">
      <c r="A982" s="11"/>
      <c r="B982" s="8" t="s">
        <v>330</v>
      </c>
      <c r="C982" s="251" t="s">
        <v>74</v>
      </c>
      <c r="D982" s="8" t="s">
        <v>128</v>
      </c>
      <c r="E982" s="8" t="s">
        <v>339</v>
      </c>
      <c r="F982" s="251">
        <v>831</v>
      </c>
      <c r="G982" s="193">
        <v>7.1</v>
      </c>
      <c r="H982" s="193">
        <v>7.1</v>
      </c>
    </row>
    <row r="983" spans="1:12" x14ac:dyDescent="0.2">
      <c r="A983" s="11" t="s">
        <v>113</v>
      </c>
      <c r="B983" s="8" t="s">
        <v>330</v>
      </c>
      <c r="C983" s="251" t="s">
        <v>74</v>
      </c>
      <c r="D983" s="8" t="s">
        <v>128</v>
      </c>
      <c r="E983" s="8" t="s">
        <v>339</v>
      </c>
      <c r="F983" s="251" t="s">
        <v>114</v>
      </c>
      <c r="G983" s="193">
        <v>5.8</v>
      </c>
      <c r="H983" s="193">
        <v>5.8</v>
      </c>
    </row>
    <row r="984" spans="1:12" x14ac:dyDescent="0.2">
      <c r="A984" s="11" t="s">
        <v>172</v>
      </c>
      <c r="B984" s="8" t="s">
        <v>330</v>
      </c>
      <c r="C984" s="251" t="s">
        <v>74</v>
      </c>
      <c r="D984" s="8" t="s">
        <v>128</v>
      </c>
      <c r="E984" s="8" t="s">
        <v>339</v>
      </c>
      <c r="F984" s="251">
        <v>852</v>
      </c>
      <c r="G984" s="193">
        <v>1.8</v>
      </c>
      <c r="H984" s="193">
        <v>1.8</v>
      </c>
    </row>
    <row r="985" spans="1:12" x14ac:dyDescent="0.2">
      <c r="A985" s="11" t="s">
        <v>370</v>
      </c>
      <c r="B985" s="8" t="s">
        <v>330</v>
      </c>
      <c r="C985" s="251" t="s">
        <v>74</v>
      </c>
      <c r="D985" s="8" t="s">
        <v>128</v>
      </c>
      <c r="E985" s="8" t="s">
        <v>339</v>
      </c>
      <c r="F985" s="251">
        <v>853</v>
      </c>
      <c r="G985" s="193">
        <v>4</v>
      </c>
      <c r="H985" s="193">
        <v>4</v>
      </c>
    </row>
    <row r="986" spans="1:12" ht="21" x14ac:dyDescent="0.2">
      <c r="A986" s="243" t="s">
        <v>590</v>
      </c>
      <c r="B986" s="244" t="s">
        <v>340</v>
      </c>
      <c r="C986" s="256"/>
      <c r="D986" s="244"/>
      <c r="E986" s="244"/>
      <c r="F986" s="256"/>
      <c r="G986" s="246">
        <v>1494.6489999999999</v>
      </c>
      <c r="H986" s="246">
        <v>1494.6489999999999</v>
      </c>
      <c r="J986" s="187"/>
      <c r="L986" s="187"/>
    </row>
    <row r="987" spans="1:12" x14ac:dyDescent="0.2">
      <c r="A987" s="3" t="s">
        <v>331</v>
      </c>
      <c r="B987" s="247" t="s">
        <v>340</v>
      </c>
      <c r="C987" s="255" t="s">
        <v>74</v>
      </c>
      <c r="D987" s="247"/>
      <c r="E987" s="247"/>
      <c r="F987" s="255"/>
      <c r="G987" s="194">
        <v>1494.6489999999999</v>
      </c>
      <c r="H987" s="194">
        <v>1494.6489999999999</v>
      </c>
    </row>
    <row r="988" spans="1:12" ht="22.5" x14ac:dyDescent="0.2">
      <c r="A988" s="33" t="s">
        <v>234</v>
      </c>
      <c r="B988" s="249" t="s">
        <v>340</v>
      </c>
      <c r="C988" s="250" t="s">
        <v>74</v>
      </c>
      <c r="D988" s="249" t="s">
        <v>158</v>
      </c>
      <c r="E988" s="249" t="s">
        <v>123</v>
      </c>
      <c r="F988" s="250" t="s">
        <v>124</v>
      </c>
      <c r="G988" s="192">
        <v>1494.6489999999999</v>
      </c>
      <c r="H988" s="192">
        <v>1494.6489999999999</v>
      </c>
    </row>
    <row r="989" spans="1:12" x14ac:dyDescent="0.2">
      <c r="A989" s="5" t="s">
        <v>341</v>
      </c>
      <c r="B989" s="8" t="s">
        <v>340</v>
      </c>
      <c r="C989" s="251" t="s">
        <v>74</v>
      </c>
      <c r="D989" s="8" t="s">
        <v>158</v>
      </c>
      <c r="E989" s="8" t="s">
        <v>342</v>
      </c>
      <c r="F989" s="251" t="s">
        <v>124</v>
      </c>
      <c r="G989" s="193">
        <v>1494.6489999999999</v>
      </c>
      <c r="H989" s="193">
        <v>1494.6489999999999</v>
      </c>
    </row>
    <row r="990" spans="1:12" ht="33.75" x14ac:dyDescent="0.2">
      <c r="A990" s="1" t="s">
        <v>87</v>
      </c>
      <c r="B990" s="8" t="s">
        <v>340</v>
      </c>
      <c r="C990" s="251" t="s">
        <v>74</v>
      </c>
      <c r="D990" s="8" t="s">
        <v>158</v>
      </c>
      <c r="E990" s="8" t="s">
        <v>343</v>
      </c>
      <c r="F990" s="251" t="s">
        <v>88</v>
      </c>
      <c r="G990" s="193">
        <v>1234.6489999999999</v>
      </c>
      <c r="H990" s="193">
        <v>1234.6489999999999</v>
      </c>
    </row>
    <row r="991" spans="1:12" x14ac:dyDescent="0.2">
      <c r="A991" s="1" t="s">
        <v>108</v>
      </c>
      <c r="B991" s="8" t="s">
        <v>340</v>
      </c>
      <c r="C991" s="251" t="s">
        <v>74</v>
      </c>
      <c r="D991" s="8" t="s">
        <v>158</v>
      </c>
      <c r="E991" s="8" t="s">
        <v>343</v>
      </c>
      <c r="F991" s="251" t="s">
        <v>168</v>
      </c>
      <c r="G991" s="193">
        <v>1234.6489999999999</v>
      </c>
      <c r="H991" s="193">
        <v>1234.6489999999999</v>
      </c>
    </row>
    <row r="992" spans="1:12" x14ac:dyDescent="0.2">
      <c r="A992" s="5" t="s">
        <v>109</v>
      </c>
      <c r="B992" s="8" t="s">
        <v>340</v>
      </c>
      <c r="C992" s="251" t="s">
        <v>74</v>
      </c>
      <c r="D992" s="8" t="s">
        <v>158</v>
      </c>
      <c r="E992" s="8" t="s">
        <v>343</v>
      </c>
      <c r="F992" s="251" t="s">
        <v>169</v>
      </c>
      <c r="G992" s="193">
        <v>948.27099999999996</v>
      </c>
      <c r="H992" s="193">
        <v>948.27099999999996</v>
      </c>
    </row>
    <row r="993" spans="1:8" ht="33.75" x14ac:dyDescent="0.2">
      <c r="A993" s="5" t="s">
        <v>110</v>
      </c>
      <c r="B993" s="8" t="s">
        <v>340</v>
      </c>
      <c r="C993" s="251" t="s">
        <v>74</v>
      </c>
      <c r="D993" s="8" t="s">
        <v>158</v>
      </c>
      <c r="E993" s="8" t="s">
        <v>343</v>
      </c>
      <c r="F993" s="251">
        <v>129</v>
      </c>
      <c r="G993" s="193">
        <v>286.37799999999999</v>
      </c>
      <c r="H993" s="193">
        <v>286.37799999999999</v>
      </c>
    </row>
    <row r="994" spans="1:8" ht="33.75" x14ac:dyDescent="0.2">
      <c r="A994" s="1" t="s">
        <v>87</v>
      </c>
      <c r="B994" s="8" t="s">
        <v>340</v>
      </c>
      <c r="C994" s="251" t="s">
        <v>74</v>
      </c>
      <c r="D994" s="8" t="s">
        <v>158</v>
      </c>
      <c r="E994" s="8" t="s">
        <v>344</v>
      </c>
      <c r="F994" s="251">
        <v>100</v>
      </c>
      <c r="G994" s="193">
        <v>18.600000000000001</v>
      </c>
      <c r="H994" s="193">
        <v>18.600000000000001</v>
      </c>
    </row>
    <row r="995" spans="1:8" x14ac:dyDescent="0.2">
      <c r="A995" s="1" t="s">
        <v>108</v>
      </c>
      <c r="B995" s="8" t="s">
        <v>340</v>
      </c>
      <c r="C995" s="251" t="s">
        <v>74</v>
      </c>
      <c r="D995" s="8" t="s">
        <v>158</v>
      </c>
      <c r="E995" s="8" t="s">
        <v>344</v>
      </c>
      <c r="F995" s="251">
        <v>120</v>
      </c>
      <c r="G995" s="193">
        <v>18.600000000000001</v>
      </c>
      <c r="H995" s="193">
        <v>18.600000000000001</v>
      </c>
    </row>
    <row r="996" spans="1:8" ht="22.5" x14ac:dyDescent="0.2">
      <c r="A996" s="5" t="s">
        <v>220</v>
      </c>
      <c r="B996" s="8" t="s">
        <v>340</v>
      </c>
      <c r="C996" s="251" t="s">
        <v>74</v>
      </c>
      <c r="D996" s="8" t="s">
        <v>158</v>
      </c>
      <c r="E996" s="8" t="s">
        <v>344</v>
      </c>
      <c r="F996" s="251">
        <v>122</v>
      </c>
      <c r="G996" s="193">
        <v>18.600000000000001</v>
      </c>
      <c r="H996" s="193">
        <v>18.600000000000001</v>
      </c>
    </row>
    <row r="997" spans="1:8" x14ac:dyDescent="0.2">
      <c r="A997" s="1" t="s">
        <v>376</v>
      </c>
      <c r="B997" s="8" t="s">
        <v>340</v>
      </c>
      <c r="C997" s="251" t="s">
        <v>74</v>
      </c>
      <c r="D997" s="8" t="s">
        <v>158</v>
      </c>
      <c r="E997" s="8" t="s">
        <v>344</v>
      </c>
      <c r="F997" s="251" t="s">
        <v>96</v>
      </c>
      <c r="G997" s="193">
        <v>236.4</v>
      </c>
      <c r="H997" s="193">
        <v>236.4</v>
      </c>
    </row>
    <row r="998" spans="1:8" ht="22.5" x14ac:dyDescent="0.2">
      <c r="A998" s="11" t="s">
        <v>97</v>
      </c>
      <c r="B998" s="8" t="s">
        <v>340</v>
      </c>
      <c r="C998" s="251" t="s">
        <v>74</v>
      </c>
      <c r="D998" s="8" t="s">
        <v>158</v>
      </c>
      <c r="E998" s="8" t="s">
        <v>344</v>
      </c>
      <c r="F998" s="251" t="s">
        <v>98</v>
      </c>
      <c r="G998" s="193">
        <v>236.4</v>
      </c>
      <c r="H998" s="193">
        <v>236.4</v>
      </c>
    </row>
    <row r="999" spans="1:8" ht="22.5" x14ac:dyDescent="0.2">
      <c r="A999" s="11" t="s">
        <v>111</v>
      </c>
      <c r="B999" s="8" t="s">
        <v>340</v>
      </c>
      <c r="C999" s="251" t="s">
        <v>74</v>
      </c>
      <c r="D999" s="8" t="s">
        <v>158</v>
      </c>
      <c r="E999" s="8" t="s">
        <v>344</v>
      </c>
      <c r="F999" s="251">
        <v>242</v>
      </c>
      <c r="G999" s="193">
        <v>156</v>
      </c>
      <c r="H999" s="193">
        <v>156</v>
      </c>
    </row>
    <row r="1000" spans="1:8" x14ac:dyDescent="0.2">
      <c r="A1000" s="11" t="s">
        <v>393</v>
      </c>
      <c r="B1000" s="8" t="s">
        <v>340</v>
      </c>
      <c r="C1000" s="251" t="s">
        <v>74</v>
      </c>
      <c r="D1000" s="8" t="s">
        <v>158</v>
      </c>
      <c r="E1000" s="8" t="s">
        <v>344</v>
      </c>
      <c r="F1000" s="251" t="s">
        <v>100</v>
      </c>
      <c r="G1000" s="193">
        <v>80.400000000000006</v>
      </c>
      <c r="H1000" s="193">
        <v>80.400000000000006</v>
      </c>
    </row>
    <row r="1001" spans="1:8" x14ac:dyDescent="0.2">
      <c r="A1001" s="5" t="s">
        <v>136</v>
      </c>
      <c r="B1001" s="8" t="s">
        <v>340</v>
      </c>
      <c r="C1001" s="251" t="s">
        <v>74</v>
      </c>
      <c r="D1001" s="8" t="s">
        <v>158</v>
      </c>
      <c r="E1001" s="8" t="s">
        <v>344</v>
      </c>
      <c r="F1001" s="251">
        <v>300</v>
      </c>
      <c r="G1001" s="193">
        <v>0</v>
      </c>
      <c r="H1001" s="193">
        <v>0</v>
      </c>
    </row>
    <row r="1002" spans="1:8" ht="33.75" hidden="1" x14ac:dyDescent="0.2">
      <c r="A1002" s="5" t="s">
        <v>375</v>
      </c>
      <c r="B1002" s="8" t="s">
        <v>340</v>
      </c>
      <c r="C1002" s="251" t="s">
        <v>74</v>
      </c>
      <c r="D1002" s="8" t="s">
        <v>158</v>
      </c>
      <c r="E1002" s="8" t="s">
        <v>344</v>
      </c>
      <c r="F1002" s="251">
        <v>320</v>
      </c>
      <c r="G1002" s="193">
        <v>0</v>
      </c>
      <c r="H1002" s="193">
        <v>0</v>
      </c>
    </row>
    <row r="1003" spans="1:8" ht="22.5" hidden="1" x14ac:dyDescent="0.2">
      <c r="A1003" s="5" t="s">
        <v>445</v>
      </c>
      <c r="B1003" s="8" t="s">
        <v>340</v>
      </c>
      <c r="C1003" s="251" t="s">
        <v>74</v>
      </c>
      <c r="D1003" s="8" t="s">
        <v>158</v>
      </c>
      <c r="E1003" s="8" t="s">
        <v>344</v>
      </c>
      <c r="F1003" s="251">
        <v>321</v>
      </c>
      <c r="G1003" s="193"/>
      <c r="H1003" s="193"/>
    </row>
    <row r="1004" spans="1:8" x14ac:dyDescent="0.2">
      <c r="A1004" s="11" t="s">
        <v>112</v>
      </c>
      <c r="B1004" s="8" t="s">
        <v>340</v>
      </c>
      <c r="C1004" s="251" t="s">
        <v>74</v>
      </c>
      <c r="D1004" s="8" t="s">
        <v>158</v>
      </c>
      <c r="E1004" s="8" t="s">
        <v>344</v>
      </c>
      <c r="F1004" s="251" t="s">
        <v>171</v>
      </c>
      <c r="G1004" s="193">
        <v>5</v>
      </c>
      <c r="H1004" s="193">
        <v>5</v>
      </c>
    </row>
    <row r="1005" spans="1:8" x14ac:dyDescent="0.2">
      <c r="A1005" s="11" t="s">
        <v>113</v>
      </c>
      <c r="B1005" s="8" t="s">
        <v>340</v>
      </c>
      <c r="C1005" s="251" t="s">
        <v>74</v>
      </c>
      <c r="D1005" s="8" t="s">
        <v>158</v>
      </c>
      <c r="E1005" s="8" t="s">
        <v>344</v>
      </c>
      <c r="F1005" s="251" t="s">
        <v>114</v>
      </c>
      <c r="G1005" s="193">
        <v>5</v>
      </c>
      <c r="H1005" s="193">
        <v>5</v>
      </c>
    </row>
    <row r="1006" spans="1:8" x14ac:dyDescent="0.2">
      <c r="A1006" s="11" t="s">
        <v>172</v>
      </c>
      <c r="B1006" s="8" t="s">
        <v>340</v>
      </c>
      <c r="C1006" s="251" t="s">
        <v>74</v>
      </c>
      <c r="D1006" s="8" t="s">
        <v>158</v>
      </c>
      <c r="E1006" s="8" t="s">
        <v>344</v>
      </c>
      <c r="F1006" s="251">
        <v>852</v>
      </c>
      <c r="G1006" s="193"/>
      <c r="H1006" s="193"/>
    </row>
    <row r="1007" spans="1:8" x14ac:dyDescent="0.2">
      <c r="A1007" s="11" t="s">
        <v>370</v>
      </c>
      <c r="B1007" s="8" t="s">
        <v>340</v>
      </c>
      <c r="C1007" s="251" t="s">
        <v>74</v>
      </c>
      <c r="D1007" s="8" t="s">
        <v>158</v>
      </c>
      <c r="E1007" s="8" t="s">
        <v>344</v>
      </c>
      <c r="F1007" s="251">
        <v>853</v>
      </c>
      <c r="G1007" s="193">
        <v>5</v>
      </c>
      <c r="H1007" s="193">
        <v>5</v>
      </c>
    </row>
    <row r="1008" spans="1:8" ht="33.75" hidden="1" x14ac:dyDescent="0.2">
      <c r="A1008" s="1" t="s">
        <v>87</v>
      </c>
      <c r="B1008" s="8" t="s">
        <v>340</v>
      </c>
      <c r="C1008" s="251" t="s">
        <v>74</v>
      </c>
      <c r="D1008" s="8" t="s">
        <v>158</v>
      </c>
      <c r="E1008" s="8" t="s">
        <v>671</v>
      </c>
      <c r="F1008" s="251" t="s">
        <v>88</v>
      </c>
      <c r="G1008" s="274">
        <v>0</v>
      </c>
      <c r="H1008" s="274">
        <v>0</v>
      </c>
    </row>
    <row r="1009" spans="1:8" hidden="1" x14ac:dyDescent="0.2">
      <c r="A1009" s="1" t="s">
        <v>108</v>
      </c>
      <c r="B1009" s="8" t="s">
        <v>340</v>
      </c>
      <c r="C1009" s="251" t="s">
        <v>74</v>
      </c>
      <c r="D1009" s="8" t="s">
        <v>158</v>
      </c>
      <c r="E1009" s="8" t="s">
        <v>671</v>
      </c>
      <c r="F1009" s="251" t="s">
        <v>168</v>
      </c>
      <c r="G1009" s="274">
        <v>0</v>
      </c>
      <c r="H1009" s="274">
        <v>0</v>
      </c>
    </row>
    <row r="1010" spans="1:8" hidden="1" x14ac:dyDescent="0.2">
      <c r="A1010" s="5" t="s">
        <v>109</v>
      </c>
      <c r="B1010" s="8" t="s">
        <v>340</v>
      </c>
      <c r="C1010" s="251" t="s">
        <v>74</v>
      </c>
      <c r="D1010" s="8" t="s">
        <v>158</v>
      </c>
      <c r="E1010" s="8" t="s">
        <v>671</v>
      </c>
      <c r="F1010" s="251" t="s">
        <v>169</v>
      </c>
      <c r="G1010" s="274"/>
      <c r="H1010" s="274"/>
    </row>
    <row r="1011" spans="1:8" ht="33.75" hidden="1" x14ac:dyDescent="0.2">
      <c r="A1011" s="5" t="s">
        <v>110</v>
      </c>
      <c r="B1011" s="8" t="s">
        <v>340</v>
      </c>
      <c r="C1011" s="251" t="s">
        <v>74</v>
      </c>
      <c r="D1011" s="8" t="s">
        <v>158</v>
      </c>
      <c r="E1011" s="8" t="s">
        <v>671</v>
      </c>
      <c r="F1011" s="251">
        <v>129</v>
      </c>
      <c r="G1011" s="274"/>
      <c r="H1011" s="274"/>
    </row>
    <row r="1012" spans="1:8" x14ac:dyDescent="0.2">
      <c r="A1012" s="391" t="s">
        <v>974</v>
      </c>
      <c r="B1012" s="391"/>
      <c r="C1012" s="391"/>
      <c r="D1012" s="391"/>
      <c r="E1012" s="391"/>
      <c r="F1012" s="391"/>
      <c r="G1012" s="316">
        <v>3166.95</v>
      </c>
      <c r="H1012" s="316">
        <v>7274.5</v>
      </c>
    </row>
  </sheetData>
  <autoFilter ref="B11:G1012"/>
  <mergeCells count="2">
    <mergeCell ref="A9:F9"/>
    <mergeCell ref="A1012:F101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13</vt:i4>
      </vt:variant>
    </vt:vector>
  </HeadingPairs>
  <TitlesOfParts>
    <vt:vector size="38" baseType="lpstr">
      <vt:lpstr>Прил 1 источник</vt:lpstr>
      <vt:lpstr>Прил 2 ист.</vt:lpstr>
      <vt:lpstr>Прил 3 норматив</vt:lpstr>
      <vt:lpstr>Пр 4 доход на 2026г</vt:lpstr>
      <vt:lpstr>Пр 5 доход 26-27</vt:lpstr>
      <vt:lpstr>Пр 6 функ</vt:lpstr>
      <vt:lpstr>Пр 7 вед</vt:lpstr>
      <vt:lpstr>Пр 8 функ 25-26</vt:lpstr>
      <vt:lpstr>Пр9 ведм 25-26</vt:lpstr>
      <vt:lpstr>Пр10 КЦП</vt:lpstr>
      <vt:lpstr>Пр 11 КЦП 25-26</vt:lpstr>
      <vt:lpstr>Пр 12 ФП</vt:lpstr>
      <vt:lpstr>Пр 13 ФП 27-28</vt:lpstr>
      <vt:lpstr>Пр 14 сбал</vt:lpstr>
      <vt:lpstr>Пр 15 сбал 27-28</vt:lpstr>
      <vt:lpstr>Пр 16 </vt:lpstr>
      <vt:lpstr>Пр 17 ВУС</vt:lpstr>
      <vt:lpstr>Пр 18 ВУС 27-28</vt:lpstr>
      <vt:lpstr>Пр 19 ком</vt:lpstr>
      <vt:lpstr>Пр 20 ком 27-28</vt:lpstr>
      <vt:lpstr>Пр 21</vt:lpstr>
      <vt:lpstr>Пр 22</vt:lpstr>
      <vt:lpstr>Пр 23 об</vt:lpstr>
      <vt:lpstr>Пр 24 вмд</vt:lpstr>
      <vt:lpstr>Пр 25</vt:lpstr>
      <vt:lpstr>'Пр 11 КЦП 25-26'!Заголовки_для_печати</vt:lpstr>
      <vt:lpstr>'Пр 7 вед'!Заголовки_для_печати</vt:lpstr>
      <vt:lpstr>'Пр 8 функ 25-26'!Заголовки_для_печати</vt:lpstr>
      <vt:lpstr>'Пр10 КЦП'!Заголовки_для_печати</vt:lpstr>
      <vt:lpstr>'Пр9 ведм 25-26'!Заголовки_для_печати</vt:lpstr>
      <vt:lpstr>'Пр 11 КЦП 25-26'!Область_печати</vt:lpstr>
      <vt:lpstr>'Пр 4 доход на 2026г'!Область_печати</vt:lpstr>
      <vt:lpstr>'Пр 5 доход 26-27'!Область_печати</vt:lpstr>
      <vt:lpstr>'Пр 6 функ'!Область_печати</vt:lpstr>
      <vt:lpstr>'Пр 7 вед'!Область_печати</vt:lpstr>
      <vt:lpstr>'Пр 8 функ 25-26'!Область_печати</vt:lpstr>
      <vt:lpstr>'Пр10 КЦП'!Область_печати</vt:lpstr>
      <vt:lpstr>'Пр9 ведм 25-26'!Область_печати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А-Х</dc:creator>
  <cp:lastModifiedBy>btfu02@mail.ru</cp:lastModifiedBy>
  <cp:lastPrinted>2025-11-17T04:56:16Z</cp:lastPrinted>
  <dcterms:created xsi:type="dcterms:W3CDTF">2017-11-07T03:09:50Z</dcterms:created>
  <dcterms:modified xsi:type="dcterms:W3CDTF">2025-11-17T08:47:26Z</dcterms:modified>
</cp:coreProperties>
</file>